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933" firstSheet="3" activeTab="10"/>
  </bookViews>
  <sheets>
    <sheet name="(1)Suelo Urb." sheetId="1" r:id="rId1"/>
    <sheet name="(3)Corredor Com Urb." sheetId="2" r:id="rId2"/>
    <sheet name="(4)Construcion(1)" sheetId="3" r:id="rId3"/>
    <sheet name="(5)Construcion(2)" sheetId="4" r:id="rId4"/>
    <sheet name="(5)Construcion(3)" sheetId="5" r:id="rId5"/>
    <sheet name="(6)Instalaciones Especiales" sheetId="6" r:id="rId6"/>
    <sheet name="(7)Rustico Prop. Priv." sheetId="7" r:id="rId7"/>
    <sheet name="(8)Rustico Ejidal" sheetId="8" r:id="rId8"/>
    <sheet name="(9)Rustico Comunal" sheetId="9" r:id="rId9"/>
    <sheet name="(11)Dem-Predios Grandes" sheetId="10" r:id="rId10"/>
    <sheet name="Zonas Homogeneas de Const." sheetId="11" r:id="rId11"/>
    <sheet name="ROSS" sheetId="12" r:id="rId12"/>
    <sheet name="CONSERVACIÓN" sheetId="13" r:id="rId13"/>
  </sheets>
  <definedNames>
    <definedName name="_xlnm.Print_Area" localSheetId="0">'(1)Suelo Urb.'!$A$1:$G$84</definedName>
    <definedName name="_xlnm.Print_Area" localSheetId="9">'(11)Dem-Predios Grandes'!$A$1:$H$45</definedName>
    <definedName name="_xlnm.Print_Area" localSheetId="1">'(3)Corredor Com Urb.'!$A$1:$G$45</definedName>
    <definedName name="_xlnm.Print_Area" localSheetId="5">'(6)Instalaciones Especiales'!$A$1:$G$30</definedName>
  </definedNames>
  <calcPr fullCalcOnLoad="1"/>
</workbook>
</file>

<file path=xl/sharedStrings.xml><?xml version="1.0" encoding="utf-8"?>
<sst xmlns="http://schemas.openxmlformats.org/spreadsheetml/2006/main" count="640" uniqueCount="277">
  <si>
    <t>No. DE MANZANA</t>
  </si>
  <si>
    <t xml:space="preserve"> </t>
  </si>
  <si>
    <t>MANZANAS</t>
  </si>
  <si>
    <t>VALOR UNITARIO ($/M2)</t>
  </si>
  <si>
    <t>Constante</t>
  </si>
  <si>
    <t>Tipología</t>
  </si>
  <si>
    <t>Clase</t>
  </si>
  <si>
    <t>Nivel</t>
  </si>
  <si>
    <t>Clave de Valuación</t>
  </si>
  <si>
    <t xml:space="preserve">HABITACIONAL </t>
  </si>
  <si>
    <t>MEDIO</t>
  </si>
  <si>
    <t>MEDIO COCHERA</t>
  </si>
  <si>
    <t>BUENO</t>
  </si>
  <si>
    <t>BUENO COCHERA</t>
  </si>
  <si>
    <t xml:space="preserve">LUJO </t>
  </si>
  <si>
    <t>LUJO COCHERA</t>
  </si>
  <si>
    <t xml:space="preserve">COMERCIAL </t>
  </si>
  <si>
    <t>MEDIANO</t>
  </si>
  <si>
    <t>INDUSTRIAL</t>
  </si>
  <si>
    <t>LIGERO</t>
  </si>
  <si>
    <t>ALBERCA</t>
  </si>
  <si>
    <t>VALOR UNIT.($/M2)</t>
  </si>
  <si>
    <t>BARANDAL</t>
  </si>
  <si>
    <t>BARDA</t>
  </si>
  <si>
    <t>COCINA INTEGRAL</t>
  </si>
  <si>
    <t>RAMPAS</t>
  </si>
  <si>
    <t>PILAS</t>
  </si>
  <si>
    <t>FACTOR DE TERRENO</t>
  </si>
  <si>
    <t xml:space="preserve"> SUPERFICIE DESDE (M2)</t>
  </si>
  <si>
    <t>HASTA  SUPERFICIE DE (M2)</t>
  </si>
  <si>
    <t>Tipo de Propiedad</t>
  </si>
  <si>
    <t>Calidad</t>
  </si>
  <si>
    <t>Valor Unit ($/HA)</t>
  </si>
  <si>
    <t>Tipo Propiedad</t>
  </si>
  <si>
    <t>Riego por Gravedad</t>
  </si>
  <si>
    <t>Riego por Bombeo</t>
  </si>
  <si>
    <t>Temporal</t>
  </si>
  <si>
    <t>Pastal</t>
  </si>
  <si>
    <t>Forestal</t>
  </si>
  <si>
    <t>PRIVADA</t>
  </si>
  <si>
    <t>EJIDAL</t>
  </si>
  <si>
    <t>UNIDAD</t>
  </si>
  <si>
    <t>DESDE</t>
  </si>
  <si>
    <t>HASTA</t>
  </si>
  <si>
    <t>SECTOR CATASTRAL</t>
  </si>
  <si>
    <t>Estado de Conservación</t>
  </si>
  <si>
    <t>REGULAR</t>
  </si>
  <si>
    <t>MALO</t>
  </si>
  <si>
    <t>LUJO</t>
  </si>
  <si>
    <t>Unidad de Medida</t>
  </si>
  <si>
    <t>PIEZA</t>
  </si>
  <si>
    <t>CUCHILLA</t>
  </si>
  <si>
    <t>M2</t>
  </si>
  <si>
    <t>ML</t>
  </si>
  <si>
    <t>TANQUE ESTACIONARIO</t>
  </si>
  <si>
    <t xml:space="preserve">ELEVADOR </t>
  </si>
  <si>
    <t xml:space="preserve">CIRCUITO CERRADO </t>
  </si>
  <si>
    <t>POZOS</t>
  </si>
  <si>
    <t>COMUNAL</t>
  </si>
  <si>
    <t>ZONA HOMOGÉNEA</t>
  </si>
  <si>
    <t xml:space="preserve"> COLONIAS O FRACCIÓN DE COLONIA</t>
  </si>
  <si>
    <t>ECONÓMICO</t>
  </si>
  <si>
    <t>ECONÓMICO COCHERA</t>
  </si>
  <si>
    <t>BANQUETAS</t>
  </si>
  <si>
    <t>ESTACIONAMIENTOS PÚBLICOS</t>
  </si>
  <si>
    <t>ALJIBE</t>
  </si>
  <si>
    <t>CÁMARA</t>
  </si>
  <si>
    <t>CORTINA METÁLICA</t>
  </si>
  <si>
    <t>HIDRONEUMÁTICO</t>
  </si>
  <si>
    <t>PORTÓN ELÉCTRICO</t>
  </si>
  <si>
    <t>Descripción</t>
  </si>
  <si>
    <t>Clasificación</t>
  </si>
  <si>
    <t>EDAD</t>
  </si>
  <si>
    <t>VALORES UNITARIOS DE ZONAS HOMOGÉNEAS PARA SUELO URBANO</t>
  </si>
  <si>
    <t>VALORES UNITARIOS PARA CORREDORES COMERCIALES (BANDAS DE VALOR)</t>
  </si>
  <si>
    <r>
      <t xml:space="preserve"> </t>
    </r>
    <r>
      <rPr>
        <sz val="10"/>
        <rFont val="Century Gothic"/>
        <family val="2"/>
      </rPr>
      <t>POPULAR</t>
    </r>
  </si>
  <si>
    <r>
      <t xml:space="preserve"> </t>
    </r>
    <r>
      <rPr>
        <sz val="10"/>
        <rFont val="Century Gothic"/>
        <family val="2"/>
      </rPr>
      <t>POPULAR COCHERA</t>
    </r>
  </si>
  <si>
    <t>MUNICIPIO DE BUENAVENTURA</t>
  </si>
  <si>
    <t>51, 58, 59, 60, 61, 62, 69, 70, 71, 72, 73</t>
  </si>
  <si>
    <t>46, 47, 48</t>
  </si>
  <si>
    <t>1, 2, 3, 4, 5, 6, 7, 18, 19, 20, 21, 27, 28, 29, 30, 31, 32, 33, 39, 40 41, 46, 47, 48, 49, 50, 51, 52, 53, 54, 55, 56, 57, 66</t>
  </si>
  <si>
    <t>1, 2, 3, 4, 5, 11, 12, 13, 14, 15, 16, 22, 23, 24, 25, 26, 31, 32, 33, 34, 36, 37, 51, 52, 53, 54, 55, 56, 57, 63, 64, 65, 66, 71, 72, 73, 74, 75</t>
  </si>
  <si>
    <t>7, 8, 9, 16, 17, 18, 25, 26, 27, 34, 35, 36, 43, 44, 45, 47, 48, 49, 50, 51, 75, 76, 77, 78</t>
  </si>
  <si>
    <t>1, 2, 3, 4, 5, 6, 7, 10, 11, 12, 13, 14, 15, 16, 21, 22, 23, 24, 25, 28, 19, 30, 31, 32 33, 34, 37, 38, 39, 40, 41, 44, 46, 47, 48, 49, 50</t>
  </si>
  <si>
    <t>1, 2, 3, 4, 5, 6, 7, 8, 9, 10, 11, 12, 13, 14, 15, 16, 17, 18, 19, 20, 21, 22, 23, 24, 25, 32, 33, 34, 35, 36, 37, 38, 39, 40, 41, 42, 57,  60, 63, 66, 67</t>
  </si>
  <si>
    <t>1, 2, 3, 4, 6, 7, 8, 9, 10, 11, 16, 17, 22, 23, 24, 29, 30, 31, 36, 37, 38, 43, 48, 52, 53, 54, 59, 60, 61, 64, 65, 66, 68</t>
  </si>
  <si>
    <t>8, 9, 10, 11, 12, 13, 14, 15, 16, 17, 22, 23, 24, 25, 26, 34, 35, 36, 37, 38, 41, 42, 43, 44, 45, 58, 68, 63, 65</t>
  </si>
  <si>
    <t>7, 8, 9, 10, 17, 18, 19, 20, 21, 27, 28, 29, 30, 38, 39, 40, 41, 42, 46, 47, 48, 49, 50, 58, 59, 60, 61, 62, 67, 68, 69, 76, 77, 78, 79, 80</t>
  </si>
  <si>
    <t xml:space="preserve">57, 63, 64, 65, 66, 67, 68, 90, 91, 92, 93, 94 </t>
  </si>
  <si>
    <t>58, 59, 61, 62, 64, 65, 67, 90, 91</t>
  </si>
  <si>
    <t>4, 5, 11, 12, 13, 14, 18, 20, 21, 25, 26, 27, 28, 32, 33, 34, 35, 39, 40, 41, 42, 44, 45, 46, 47, 49, 50, 51, 55, 56, 57, 58, 62, 63, 67, 69, 70, 71, 72, 73, 74, 75</t>
  </si>
  <si>
    <t>13, 14, 15, 16, 17, 18, 19, 20, 22, 23, 24, 25, 26, 27, 28, 29, 30, 31, 32, 33, 34, 35, 36, 37, 38, 39, 40, 41, 42, 43, 44, 46, 47, 48, 49, 50, 51, 52</t>
  </si>
  <si>
    <t>1, 2, 3, 4, 5, 6, 7, 8, 9, 10, 11, 12, 13, 14, 15, 16, 17, 18, 19, 20, 21, 22, 23, 24, 25, 26, 27, 28, 29, 30, 31, 32, 33, 34, 35, 36, 37, 38, 39, 40, 41, 42, 43, 44, 45, 46, 47, 48, 49, 50, 52, 53, 54, 55, 56, 57, 58, 59, 60, 61, 62, 63, 64, 65, 66, 67, 69, 70, 71, 72, 73, 74, 75, 76, 77, 78, 79, 80, 81, 82, 83, 84, 85, 86, 87, 88, 89, 90, 91, 92, 93, 94, 95, 96, 97, 98, 99, 100</t>
  </si>
  <si>
    <t>1, 2, 3, 5, 9, 10, 12, 13, 14, 15, 16, 17, 18, 19, 20, 21, 22, 23, 24, 25, 26, 42, 56</t>
  </si>
  <si>
    <t>43, 44, 45, 46, 47, 48, 49, 51, 52, 53, 55, 56, 57, 58, 59, 62, 65, 69, 70, 71, 72, 73, 74, 75, 76, 77, 78, 79, 80, 81, 82, 84, 85, 90, 91</t>
  </si>
  <si>
    <t>43, 44, 45, 46, 47, 48, 49, 50, 51, 52, 68, 75, 76, 78, 79</t>
  </si>
  <si>
    <t>53, 55, 63, 64</t>
  </si>
  <si>
    <t>9, 10, 30, 31, 32, 33, 34, 35, 36, 37, 38, 39, 40, 41, 42, 43, 44, 45, 46, 47, 48, 65, 66, 67, 68, 69, 70, 71, 72, 73, 87, 88, 89, 90, 91, 92, 93, 94, 95, 96, 97, 98, 99, 100, 101, 102, 103, 104, 105, 106, 107, 108, 109, 110, 111, 112, 113, 114, 115, 116</t>
  </si>
  <si>
    <t>1, 2, 3, 4, 5, 6, 7, 8, 9, 10, 11, 12, 13, 14, 15, 16, 17, 18, 19, 20, 21, 22, 23, 24, 25, 26, 27, 28, 29</t>
  </si>
  <si>
    <t>40, 41, 42, 43, 44, 45, 46, 47, 48, 49, 50</t>
  </si>
  <si>
    <t>1, 2, 3, 4, 5, 6, 7, 8, 9, 10, 11, 12, 13, 14, 15, 16, 17, 18, 19, 20, 25, 26, 24, 35, 36, 38, 39, 43, 44, 45, 46, 47, 53, 54, 55</t>
  </si>
  <si>
    <t>20, 21, 22, 23, 24, 25, 26, 27, 29, 30, 31, 32, 33, 34, 35, 36, 37, 38, 39, 40, 41, 42, 44, 45, 46, 47, 48, 49, 50, 51, 52, 53, 54, 55, 56, 57, 58, 78, 79, 80, 81, 82, 83, 84, 87, 88, 91, 93, 94, 95, 96, 99, 100, 101</t>
  </si>
  <si>
    <t>LOS FLORES</t>
  </si>
  <si>
    <t>51, 52, 53, 54, 56, 57, 58, 59, 60, 61, 62, 67, 68, 69, 75, 70, 76, 78, 79, 80, 81, 82, 83, 84, 86</t>
  </si>
  <si>
    <t>70,78</t>
  </si>
  <si>
    <t xml:space="preserve">21, 22, 23, 24,  27, 28, 29, 31, 32, 33, 40, 41, 42, 48, 49, 50, 54, 52, 56, 57, 58, 59, 60, 61, 62, 63 </t>
  </si>
  <si>
    <t>1, 2, 3, 4, 5, 6, 7, 8, 9, 11, 12, 13, 14, 15, 16, 17, 18, 25, 59, 75, 77, 88, 90, 92, 60, 61, 62, 63, 64, 65, 66, 67, 68, 69</t>
  </si>
  <si>
    <t>1, 2, 3, 4, 5, 6, 7, 8, 9, 10, 11, 12, 13, 14, 15, 16, 17, 18, 19, 20, 21, 22, 23, 24, 25, 26, 27, 28, 29, 30, 31, 32, 33, 34, 35, 36, 37, 38, 40, 41, 42, 43, 44, 45, 46, 47, 48, 49, 50, 51</t>
  </si>
  <si>
    <t>30, 36, 42, 48, 54</t>
  </si>
  <si>
    <t>6, 12, 18, 24</t>
  </si>
  <si>
    <t>16, 17, 18, 19, 20, 21, 22, 23, 24, 26, 27, 28, 29, 30, 31, 32, 33, 34, 35, 36, 37, 38, 39, 40, 41, 42, 43, 44, 45, 46, 49, 50</t>
  </si>
  <si>
    <t>12, 13, 14, 15, 16, 17, 18, 19, 20, 21, 22, 23, 24, 25, 26, 28, 29, 31, 32, 33, 34, 35, 37, 38, 39, 40, 41, 45, 46, 47, 51, 52, 53</t>
  </si>
  <si>
    <t>47, 48, 51, 52</t>
  </si>
  <si>
    <t>43, 44, 49, 50</t>
  </si>
  <si>
    <t>4, 5, 9, 10</t>
  </si>
  <si>
    <t xml:space="preserve">1, 2, 3, 4, 5, 6, 7, 8, 9, 10, 11, 12, 13, 14, 15 </t>
  </si>
  <si>
    <t>1, 2, 3, 4, 5, 6, 7, 8, 9, 10, 11</t>
  </si>
  <si>
    <t>27, 28, 29, 30, 31, 32, 33, 34, 35, 36, 37, 38, 39, 40, 41, 42, 43, 44</t>
  </si>
  <si>
    <t>33, 34, 35, 36, 37, 38, 39, 40, 41, 42, 43, 44, 45, 46, 47, 48, 49, 50</t>
  </si>
  <si>
    <t>1, 2, 3, 4, 5, 6, 7, 8, 9, 10, 11, 12, 13, 14, 15, 16, 17, 18, 19, 20, 21, 22, 23, 24, 25, 26, 27, 28, 29, 30, 31, 32, 33, 34, 35, 36, 37, 38, 39, 40, 41, 42, 43, 44, 45, 46, 47, 48</t>
  </si>
  <si>
    <t>1, 2, 3, 4, 5, 6, 7, 8, 9, 10, 12, 13, 14, 15, 16, 17, 18, 19, 20, 21, 22, 23, 24, 25, 26, 27, 29, 30, 31, 32, 33, 35, 36, 37, 38, 39, 41, 42, 43, 44, 45</t>
  </si>
  <si>
    <t>1, 2, 3, 4, 5, 6, 7, 8, 9, 10, 11, 12, 13, 14, 15, 16, 17, 18, 19, 20, 21, 22, 23, 24, 25, 25, 27, 28, 29, 30, 31, 32, 33, 34, 35, 36, 37, 38, 39, 40, 41, 42, 43, 44, 45, 46, 47, 48, 49, 50, 51, 52, 53, 54, 55, 56, 57, 58, 59, 60, 61, 62, 63, 64, 65, 66, 67, 70, 71, 72, 73 74, 75, 76, 77, 78, 79, 80, 81, 82, 83, 84, 85, 86, 87, 88, 89, 90, 91, 92, 93, 94, 95, 96, 97, 99, 100, 101, 102, 103, 104, 105, 106, 107, 108, 109, 110, 111, 112, 113, 114, 115, 116, 117, 118, 119, 120, 121, 122, 123, 124, 125, 126, 127, 128, 129, 130, 131, 132, 133, 134, 135, 136, 137, 138, 139, 140, 141, 142, 143, 144, 145, 146, 147, 148, 149, 150</t>
  </si>
  <si>
    <t>RODRIGO M. QUEVEDO</t>
  </si>
  <si>
    <t>1, 2, 3, 4, 5, 6, 7, 8, 9, 10, 11, 12, 13, 14, 15, 16, 17, 18, 19, 20, 21, 22, 23, 24, 25, 25, 27, 28, 29, 30, 31, 32, 33, 34, 35, 36, 37, 38, 39, 40, 41, 42, 43, 44, 45, 46, 47, 48, 49, 50, 51, 52, 53, 54, 55, 56, 57, 58, 59, 60, 61, 62, 63, 64, 65, 66, 67, 68, 69, 70, 71, 72, 73 74, 75, 76, 77, 78, 79, 80, 81, 82, 83, 84, 85, 86, 87, 88, 89, 90, 91, 92, 93, 94, 95, 96, 97, 98, 99, 100, 101, 102, 103, 104, 105, 106, 107, 108, 109, 110, 111, 112, 113, 114, 115, 116, 117, 118, 119, 120, 121, 122, 123, 124, 125, 126, 127, 128, 129, 130, 131, 132, 133, 134, 135, 136, 137, 138, 139, 140, 141, 142, 143, 144, 145, 146, 147, 148, 149, 150, 151,  152, 153, 154, 155, 156, 157, 158, 159, 160, 161, 162, 163, 164, 165, 166, 167, 168, 169, 170, 171</t>
  </si>
  <si>
    <t>1, 2, 3, 4, 5, 6, 7, 8, 9, 10, 11, 12, 13, 14, 15, 16, 17, 18, 19, 20, 21, 22</t>
  </si>
  <si>
    <t>LOCALIDAD PROGRESO</t>
  </si>
  <si>
    <t>1, 2, 3, 4, 5, 6, 7, 8, 9, 10, 11, 12, 13, 14, 15, 16</t>
  </si>
  <si>
    <t>VENTURA ROMERO</t>
  </si>
  <si>
    <t>CARMEÑO, LAS MANZANAS</t>
  </si>
  <si>
    <t>EL SEGURO</t>
  </si>
  <si>
    <t>CENTRO</t>
  </si>
  <si>
    <t>CENTRO, CARMEÑO, LAS MANZANAS</t>
  </si>
  <si>
    <t>CENTRO, CARMEÑO</t>
  </si>
  <si>
    <t>CHAMIZAL</t>
  </si>
  <si>
    <t>EL SEGURO, VILLA DEL SOL</t>
  </si>
  <si>
    <t>CHAMIZAL, VILLA DEL SOL, FRANCISCO VILLA</t>
  </si>
  <si>
    <t>GUADALUPANO</t>
  </si>
  <si>
    <t>LAS MANZANAS</t>
  </si>
  <si>
    <t>FRANCISCO VILLA</t>
  </si>
  <si>
    <t>EL MOLINO</t>
  </si>
  <si>
    <t>PROGRESO</t>
  </si>
  <si>
    <t>PROGRESO, FRANCISCO VILLA</t>
  </si>
  <si>
    <t>FRACCIONAMIENTO VALLE SIGLO XXI</t>
  </si>
  <si>
    <t xml:space="preserve">VILLA DEL SOL, FRANCISCO VILLA, </t>
  </si>
  <si>
    <t>CALLE 39a</t>
  </si>
  <si>
    <t>CALLE 29a</t>
  </si>
  <si>
    <t>CALLE 21a</t>
  </si>
  <si>
    <t>CALLE 19a</t>
  </si>
  <si>
    <t>CALLE 15a</t>
  </si>
  <si>
    <t>CALLE 7a</t>
  </si>
  <si>
    <t>CALLE 5 DE MAYO</t>
  </si>
  <si>
    <t>CALLE ANAHUAC</t>
  </si>
  <si>
    <t>CALLE CHIHUAHUA</t>
  </si>
  <si>
    <t>CALLE DURANGO</t>
  </si>
  <si>
    <t>CALLE MIGUEL HIDALGO</t>
  </si>
  <si>
    <t>CALLE FRANCISCO I. MADERO</t>
  </si>
  <si>
    <t>CALLE 13a</t>
  </si>
  <si>
    <t>CALLE 27a</t>
  </si>
  <si>
    <t>CALLE 20 DE NOVIEMBRE</t>
  </si>
  <si>
    <t>CALLE FCO. I. MADERO</t>
  </si>
  <si>
    <t>CALLE FRANCISCO VILLA</t>
  </si>
  <si>
    <t>CARRETERA SUECO- NCG.</t>
  </si>
  <si>
    <t>CARRETERA SUECO-NUEVO CASAS GRANDES</t>
  </si>
  <si>
    <t>CALLE HONDURAS</t>
  </si>
  <si>
    <t>CARRETERA A CHIHUAHUA</t>
  </si>
  <si>
    <t>EDIFICIOS</t>
  </si>
  <si>
    <t>HASTA 6 NIVELES</t>
  </si>
  <si>
    <t>CINE/TEATRO</t>
  </si>
  <si>
    <t>HOTEL</t>
  </si>
  <si>
    <t>SUPERMERCADOS/TIPO INDUSTRIAL</t>
  </si>
  <si>
    <t>BUENO (DE 100-150 CAMAS)</t>
  </si>
  <si>
    <t>HOSPITAL</t>
  </si>
  <si>
    <t>MEDIO (DE 150-250 CAMAS)</t>
  </si>
  <si>
    <t>BODEGA</t>
  </si>
  <si>
    <t>ESTACIONAMIENTO (PAVIMENTO CONCRETO)</t>
  </si>
  <si>
    <t>JACUZZI</t>
  </si>
  <si>
    <t>SISTEMA CONTRA INCENDIO</t>
  </si>
  <si>
    <t>SUBESTACIÓN</t>
  </si>
  <si>
    <t>TANQUE DE ALMACENAMIENTO</t>
  </si>
  <si>
    <t>PARQUES Y/O PLAZAS MUNICIPALES</t>
  </si>
  <si>
    <t>Frutales en Formación</t>
  </si>
  <si>
    <t>Frutales en Formación (Riego por Bombeo)</t>
  </si>
  <si>
    <t>(ESTE VALOR SE ESTIMA DE ACUERDO A LA ELABORACIÓN DE UN AVALÚO INDIVIDUALIZADO)</t>
  </si>
  <si>
    <t>No especificado</t>
  </si>
  <si>
    <t>FACTOR</t>
  </si>
  <si>
    <t>1, 2, 8, 9, 13</t>
  </si>
  <si>
    <t>3, 4, 6, 7, 11, 12, 16, 21</t>
  </si>
  <si>
    <t>CALLE VENTURA ROMERO</t>
  </si>
  <si>
    <t>COL. PROGRESO</t>
  </si>
  <si>
    <t>COL. PROGRESO, FRACCIONAMIENTO VALLE SIGLO XXI, FRANCISCO VILLA, EMILIANO ZAPATA</t>
  </si>
  <si>
    <t>RICARDO FLORES MAGÓN</t>
  </si>
  <si>
    <t>BENITO JUÁREZ</t>
  </si>
  <si>
    <t>CONSTITUCIÓN</t>
  </si>
  <si>
    <t>AVENIDA BENITO JUÁREZ</t>
  </si>
  <si>
    <t>AV. BENITO JUÁREZ</t>
  </si>
  <si>
    <t>CALLE REVOLUCIÓN</t>
  </si>
  <si>
    <t>CALLE ANÁHUAC</t>
  </si>
  <si>
    <t>VALOR POR VIALIDAD EN LA LOCALIDAD DE RICARDO FLORES MAGÓN</t>
  </si>
  <si>
    <r>
      <t xml:space="preserve"> </t>
    </r>
    <r>
      <rPr>
        <sz val="10"/>
        <rFont val="Century Gothic"/>
        <family val="2"/>
      </rPr>
      <t>POPULAR TEJABÁN</t>
    </r>
  </si>
  <si>
    <t>ECONÓMICO TEJABÁN</t>
  </si>
  <si>
    <t>MEDIO TEJABÁN</t>
  </si>
  <si>
    <t>BUENO TEJABÁN</t>
  </si>
  <si>
    <t>LUJO TEJABÁN</t>
  </si>
  <si>
    <t>CLÍNICAS</t>
  </si>
  <si>
    <t>BALDÍO</t>
  </si>
  <si>
    <t>ECONÓMICA</t>
  </si>
  <si>
    <t>MEDIANA</t>
  </si>
  <si>
    <t>ESTACIONAMIENTO (PAVIMENTO ASFÁLTICO)</t>
  </si>
  <si>
    <t>VALORES UNITARIOS POR HECTÁREA PARA SUELO RÚSTICO PRIVADO ($/HA)</t>
  </si>
  <si>
    <t>Frutales en Producción</t>
  </si>
  <si>
    <t>FACTOR DE DEMÉRITO PARA TERRENOS CON SUPERFICIE QUE EXCEDE DEL LOTE TIPO</t>
  </si>
  <si>
    <t>FACTOR DE DEMÉRITO PARA TERRENOS INMERSOS EN LA MANCHA URBANA, CON SUPERFICIES MAYORES A LA DEL LOTE TIPO Y CON REFERENCIA DE VALOR AL DE LA ZONA CORRESPONDIENTE.</t>
  </si>
  <si>
    <t>FACTOR DE DÉMERITO PARA TERRENOS INMERSOS EN LA MANCHA URBANA, CON SUPERFICIES MAYORES A LA DEL LOTE TIPO Y CON USO DE SUELO AGRÍCOLA.</t>
  </si>
  <si>
    <t>Y MÁS</t>
  </si>
  <si>
    <t>BOULEVARD MANUEL GÓMEZ MORÍN</t>
  </si>
  <si>
    <t xml:space="preserve">Valor Unitario </t>
  </si>
  <si>
    <t>Edo. de conservación</t>
  </si>
  <si>
    <t>Valor Unitario</t>
  </si>
  <si>
    <t>-</t>
  </si>
  <si>
    <t>ESCUELA/GIMNASIO</t>
  </si>
  <si>
    <t>Frutales en Producción (Riego por Bombeo)</t>
  </si>
  <si>
    <t>Valor Unit. ($/HA)</t>
  </si>
  <si>
    <t>VALORES UNITARIOS POR HECTÁREA PARA SUELO RÚSTICO EJIDAL ($/HA)</t>
  </si>
  <si>
    <t>VALORES UNITARIOS POR HECTÁREA PARA SUELO RÚSTICO COMUNAL ($/HA)</t>
  </si>
  <si>
    <t>FACTOR DE DEMÉRITO PARA TERRENOS INMERSOS EN LA MANCHA URBANA, CON SUPERFICIES MAYORES A LA DEL LOTE TIPO Y CON REFERENCIA DE VALOR AL DE LA ZONA CORRESPONDIENTE, EN POBLACIONES CERCANAS Y DIFERENTES A LA CABECERA MUNICIPAL.</t>
  </si>
  <si>
    <t xml:space="preserve">FACTOR DE DEMÉRITO PARA ZONAS HOMOGÉNEAS DE CONSTRUCCIÓN </t>
  </si>
  <si>
    <t>FACTOR DE DEPRECIACIÓN MÉTODO: ROSS</t>
  </si>
  <si>
    <t xml:space="preserve">Utilizando la tabla de Ross según las colonias llegando a un tope </t>
  </si>
  <si>
    <t>de 30 años de edad con una vida útil de 65 años.</t>
  </si>
  <si>
    <t>DEPRECIACIÓN MÉTODO DE ROSS</t>
  </si>
  <si>
    <t>1, 2, 7, 8</t>
  </si>
  <si>
    <t>20, 21, 34, 35, 38, 39</t>
  </si>
  <si>
    <t>1, 9, 10, 18, 27, 28, 36</t>
  </si>
  <si>
    <t>37, 45</t>
  </si>
  <si>
    <t>46, 51, 62</t>
  </si>
  <si>
    <t>11, 12, 22, 31, 73</t>
  </si>
  <si>
    <t>1, 39, 49, 51</t>
  </si>
  <si>
    <t>27, 46, 52, 59, 60, 63, 66</t>
  </si>
  <si>
    <t>59, 66, 69</t>
  </si>
  <si>
    <t>55, 56, 57, 58, 60, 61, 62, 63, 77, 81</t>
  </si>
  <si>
    <t>1, 2, 27, 28, 51, 52</t>
  </si>
  <si>
    <t>58, 59, 60</t>
  </si>
  <si>
    <t>9, 11, 12, 21, 22, 39, 48, 49</t>
  </si>
  <si>
    <t>8, 9, 17, 18, 26, 27, 25, 36</t>
  </si>
  <si>
    <t>9, 8</t>
  </si>
  <si>
    <t>53, 54, 56</t>
  </si>
  <si>
    <t>6, 8, 12, 30, 58, 59, 62, 67</t>
  </si>
  <si>
    <t>6, 10, 18, 56, 61,70, 75, 90</t>
  </si>
  <si>
    <t>2, 3 ,4, 6, 7, 8, 9, 57, 58, 59, 60, 61, 62, 63, 64</t>
  </si>
  <si>
    <t>RÍO SANTA MARÍA</t>
  </si>
  <si>
    <t>MÁS DE 6 NIVELES</t>
  </si>
  <si>
    <t>50, 51, 52, 53, 54</t>
  </si>
  <si>
    <t>VALORES UNITARIOS DE REPOSICIÓN NUEVO PARA CONSTRUCCIONES ($/M2)</t>
  </si>
  <si>
    <t>VALORES UNITARIOS PARA INSTALACIONES ESPECIALES ($/M2)</t>
  </si>
  <si>
    <t>1, 2, 3, 4, 5, 6, 7, 8, 9, 10, 11, 12, 13, 14, 15, 16, 17, 18, 19, 20, 21, 22, 25, 26, 27, 30, 31, 36, 37, 38, 39, 40, 41, 56, 62, 63, 64, 69, 70, 71</t>
  </si>
  <si>
    <t xml:space="preserve">  7, 8, 9, 11, 12, 19, 20, 21, 22, 29, 36, 37, 38, 39, 45, 46, 47, 48, 49, 50, 51, 52, 53, 54, 55, 56, 57, 58, 59, 60, 61, 62, 63, 64, 65, 66, 67, 68, 69, 70, 71, 72, 73, 74, 75, 76, 77, 78, 79, 80 , 81</t>
  </si>
  <si>
    <t>SAN LORENZO</t>
  </si>
  <si>
    <t>1, 2, 3, 4, 5, 6, 7, 8, 9, 10, 11, 12, 13, 14, 15, 16, 17, 18, 19, 20, 21, 22, 23</t>
  </si>
  <si>
    <t>NUEVO LAJITAS</t>
  </si>
  <si>
    <t>118, 115, 142, 143, 313, 314, 315, 316, 317, 318, 319, 320, 321, 322, 323, 324, 325, 326, 327, 328, 329, 330, 331, 332, 333, 334, 335, 336, 337, 338, 339, 340, 341, 342, 343, 344, 345, 346, 347, 348</t>
  </si>
  <si>
    <t>5, 7, 10, 14, 15, 17, 18, 19, 20, 22, 23, 24, 25, 26, 27, 28</t>
  </si>
  <si>
    <t>CALLE ÁLVARO OBREGÓN</t>
  </si>
  <si>
    <t>2.396.30</t>
  </si>
  <si>
    <t>Y MAS</t>
  </si>
  <si>
    <t xml:space="preserve">                ESTADO DE CONSERVACIÓN                                            VIDA ÚTIL :65</t>
  </si>
  <si>
    <t>EDAD DEL INMUEBLE</t>
  </si>
  <si>
    <t>Nuevo</t>
  </si>
  <si>
    <t>Bueno</t>
  </si>
  <si>
    <t>Regular</t>
  </si>
  <si>
    <t>Regular medio</t>
  </si>
  <si>
    <t>Reparaciones Sencillas</t>
  </si>
  <si>
    <t>Reparaciones Medias</t>
  </si>
  <si>
    <t>Reparaciones Importantes</t>
  </si>
  <si>
    <t>Reparaciones Completas</t>
  </si>
  <si>
    <t>En Desecho</t>
  </si>
  <si>
    <t>TABLA DE VALORES PARA EL EJERCICIO FISCAL 2022</t>
  </si>
  <si>
    <t>EJERCICIO FISCAL 2022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</si>
</sst>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80A]dddd\,\ dd&quot; de &quot;mmmm&quot; de &quot;yyyy"/>
    <numFmt numFmtId="174" formatCode="[$-80A]hh:mm:ss\ AM/PM"/>
    <numFmt numFmtId="175" formatCode="&quot;$&quot;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[$$-80A]#,##0.00"/>
    <numFmt numFmtId="181" formatCode="#,##0.0"/>
    <numFmt numFmtId="182" formatCode="[$-80A]dddd\,\ d&quot; de &quot;mmmm&quot; de &quot;yyyy"/>
    <numFmt numFmtId="183" formatCode="0.0000"/>
    <numFmt numFmtId="184" formatCode="_-[$$-80A]* #,##0.00_-;\-[$$-80A]* #,##0.00_-;_-[$$-80A]* &quot;-&quot;??_-;_-@_-"/>
    <numFmt numFmtId="185" formatCode="0.000"/>
  </numFmts>
  <fonts count="48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7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/>
    </xf>
    <xf numFmtId="44" fontId="3" fillId="0" borderId="0" xfId="5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33" borderId="0" xfId="0" applyFont="1" applyFill="1" applyAlignment="1">
      <alignment horizontal="justify" vertical="justify"/>
    </xf>
    <xf numFmtId="0" fontId="4" fillId="0" borderId="0" xfId="0" applyFont="1" applyAlignment="1">
      <alignment/>
    </xf>
    <xf numFmtId="175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75" fontId="4" fillId="0" borderId="11" xfId="0" applyNumberFormat="1" applyFont="1" applyBorder="1" applyAlignment="1">
      <alignment/>
    </xf>
    <xf numFmtId="175" fontId="4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38" fontId="4" fillId="0" borderId="19" xfId="0" applyNumberFormat="1" applyFont="1" applyFill="1" applyBorder="1" applyAlignment="1">
      <alignment horizontal="left"/>
    </xf>
    <xf numFmtId="44" fontId="4" fillId="0" borderId="20" xfId="5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38" fontId="4" fillId="0" borderId="22" xfId="0" applyNumberFormat="1" applyFont="1" applyFill="1" applyBorder="1" applyAlignment="1">
      <alignment horizontal="left"/>
    </xf>
    <xf numFmtId="44" fontId="4" fillId="0" borderId="23" xfId="5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44" fontId="4" fillId="0" borderId="26" xfId="50" applyFont="1" applyFill="1" applyBorder="1" applyAlignment="1">
      <alignment horizontal="center" vertical="center"/>
    </xf>
    <xf numFmtId="38" fontId="4" fillId="0" borderId="25" xfId="0" applyNumberFormat="1" applyFont="1" applyFill="1" applyBorder="1" applyAlignment="1">
      <alignment horizontal="left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44" fontId="4" fillId="0" borderId="29" xfId="5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44" fontId="4" fillId="0" borderId="32" xfId="5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44" fontId="4" fillId="0" borderId="35" xfId="5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44" fontId="5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4" fontId="4" fillId="0" borderId="14" xfId="0" applyNumberFormat="1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44" fontId="4" fillId="0" borderId="20" xfId="50" applyNumberFormat="1" applyFont="1" applyFill="1" applyBorder="1" applyAlignment="1">
      <alignment horizontal="center" vertical="center"/>
    </xf>
    <xf numFmtId="44" fontId="4" fillId="0" borderId="23" xfId="50" applyNumberFormat="1" applyFont="1" applyFill="1" applyBorder="1" applyAlignment="1">
      <alignment horizontal="center" vertical="center"/>
    </xf>
    <xf numFmtId="44" fontId="4" fillId="0" borderId="26" xfId="5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44" fontId="5" fillId="0" borderId="36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39" fontId="4" fillId="0" borderId="13" xfId="0" applyNumberFormat="1" applyFont="1" applyBorder="1" applyAlignment="1">
      <alignment horizontal="center"/>
    </xf>
    <xf numFmtId="39" fontId="4" fillId="0" borderId="0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 vertical="center"/>
    </xf>
    <xf numFmtId="38" fontId="4" fillId="0" borderId="19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8" fontId="4" fillId="0" borderId="39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38" fontId="4" fillId="0" borderId="22" xfId="0" applyNumberFormat="1" applyFont="1" applyFill="1" applyBorder="1" applyAlignment="1">
      <alignment horizontal="center" vertical="center"/>
    </xf>
    <xf numFmtId="38" fontId="4" fillId="0" borderId="25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44" fontId="4" fillId="0" borderId="42" xfId="50" applyNumberFormat="1" applyFont="1" applyFill="1" applyBorder="1" applyAlignment="1">
      <alignment horizontal="center" vertical="center"/>
    </xf>
    <xf numFmtId="38" fontId="4" fillId="0" borderId="39" xfId="0" applyNumberFormat="1" applyFont="1" applyFill="1" applyBorder="1" applyAlignment="1">
      <alignment horizontal="left"/>
    </xf>
    <xf numFmtId="38" fontId="5" fillId="0" borderId="4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44" fontId="4" fillId="0" borderId="42" xfId="5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vertical="center"/>
    </xf>
    <xf numFmtId="0" fontId="4" fillId="33" borderId="51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vertical="center"/>
    </xf>
    <xf numFmtId="0" fontId="4" fillId="33" borderId="53" xfId="0" applyFont="1" applyFill="1" applyBorder="1" applyAlignment="1">
      <alignment vertical="center"/>
    </xf>
    <xf numFmtId="0" fontId="5" fillId="0" borderId="54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justify" vertical="center"/>
    </xf>
    <xf numFmtId="175" fontId="4" fillId="33" borderId="0" xfId="0" applyNumberFormat="1" applyFont="1" applyFill="1" applyAlignment="1">
      <alignment horizontal="justify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wrapText="1"/>
    </xf>
    <xf numFmtId="38" fontId="5" fillId="0" borderId="55" xfId="0" applyNumberFormat="1" applyFont="1" applyFill="1" applyBorder="1" applyAlignment="1">
      <alignment horizontal="center" vertical="center"/>
    </xf>
    <xf numFmtId="38" fontId="5" fillId="0" borderId="40" xfId="0" applyNumberFormat="1" applyFont="1" applyFill="1" applyBorder="1" applyAlignment="1">
      <alignment horizontal="center" vertical="center"/>
    </xf>
    <xf numFmtId="38" fontId="5" fillId="0" borderId="55" xfId="0" applyNumberFormat="1" applyFont="1" applyFill="1" applyBorder="1" applyAlignment="1">
      <alignment horizontal="center" vertical="center" wrapText="1"/>
    </xf>
    <xf numFmtId="44" fontId="5" fillId="0" borderId="56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38" fontId="5" fillId="0" borderId="5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58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/>
    </xf>
    <xf numFmtId="0" fontId="46" fillId="0" borderId="0" xfId="0" applyFont="1" applyFill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183" fontId="46" fillId="0" borderId="22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33" borderId="52" xfId="0" applyFont="1" applyFill="1" applyBorder="1" applyAlignment="1">
      <alignment horizontal="justify" vertical="center" wrapText="1"/>
    </xf>
    <xf numFmtId="0" fontId="4" fillId="33" borderId="61" xfId="0" applyFont="1" applyFill="1" applyBorder="1" applyAlignment="1">
      <alignment horizontal="justify" vertical="center" wrapText="1"/>
    </xf>
    <xf numFmtId="0" fontId="4" fillId="33" borderId="53" xfId="0" applyFont="1" applyFill="1" applyBorder="1" applyAlignment="1">
      <alignment horizontal="justify" vertical="center" wrapText="1"/>
    </xf>
    <xf numFmtId="0" fontId="4" fillId="33" borderId="62" xfId="0" applyFont="1" applyFill="1" applyBorder="1" applyAlignment="1">
      <alignment horizontal="justify" vertical="center" wrapText="1"/>
    </xf>
    <xf numFmtId="0" fontId="4" fillId="33" borderId="59" xfId="0" applyFont="1" applyFill="1" applyBorder="1" applyAlignment="1">
      <alignment horizontal="justify" vertical="center" wrapText="1"/>
    </xf>
    <xf numFmtId="0" fontId="4" fillId="33" borderId="63" xfId="0" applyFont="1" applyFill="1" applyBorder="1" applyAlignment="1">
      <alignment horizontal="justify" vertical="center" wrapText="1"/>
    </xf>
    <xf numFmtId="44" fontId="4" fillId="33" borderId="22" xfId="50" applyFont="1" applyFill="1" applyBorder="1" applyAlignment="1">
      <alignment horizontal="right" vertical="center"/>
    </xf>
    <xf numFmtId="44" fontId="4" fillId="0" borderId="64" xfId="5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38" fontId="4" fillId="0" borderId="39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38" fontId="4" fillId="0" borderId="22" xfId="0" applyNumberFormat="1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38" fontId="4" fillId="0" borderId="25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38" fontId="4" fillId="0" borderId="19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38" fontId="5" fillId="0" borderId="22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4" fontId="4" fillId="0" borderId="22" xfId="50" applyFont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justify" vertical="center" wrapText="1"/>
    </xf>
    <xf numFmtId="0" fontId="4" fillId="33" borderId="39" xfId="0" applyFont="1" applyFill="1" applyBorder="1" applyAlignment="1">
      <alignment horizontal="justify" vertical="center" wrapText="1"/>
    </xf>
    <xf numFmtId="0" fontId="4" fillId="33" borderId="44" xfId="0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justify" vertical="center" wrapText="1"/>
    </xf>
    <xf numFmtId="0" fontId="4" fillId="33" borderId="50" xfId="0" applyFont="1" applyFill="1" applyBorder="1" applyAlignment="1">
      <alignment horizontal="justify" vertical="center" wrapText="1"/>
    </xf>
    <xf numFmtId="0" fontId="4" fillId="33" borderId="67" xfId="0" applyFont="1" applyFill="1" applyBorder="1" applyAlignment="1">
      <alignment horizontal="justify" vertical="center" wrapText="1"/>
    </xf>
    <xf numFmtId="0" fontId="4" fillId="33" borderId="51" xfId="0" applyFont="1" applyFill="1" applyBorder="1" applyAlignment="1">
      <alignment horizontal="justify" vertical="center" wrapText="1"/>
    </xf>
    <xf numFmtId="0" fontId="4" fillId="33" borderId="22" xfId="0" applyFont="1" applyFill="1" applyBorder="1" applyAlignment="1">
      <alignment horizontal="justify" vertical="center"/>
    </xf>
    <xf numFmtId="44" fontId="4" fillId="33" borderId="39" xfId="50" applyFont="1" applyFill="1" applyBorder="1" applyAlignment="1">
      <alignment horizontal="right" vertical="center"/>
    </xf>
    <xf numFmtId="44" fontId="4" fillId="0" borderId="22" xfId="50" applyFont="1" applyFill="1" applyBorder="1" applyAlignment="1">
      <alignment horizontal="right" vertical="center"/>
    </xf>
    <xf numFmtId="44" fontId="4" fillId="33" borderId="44" xfId="50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39" fontId="4" fillId="0" borderId="68" xfId="0" applyNumberFormat="1" applyFont="1" applyBorder="1" applyAlignment="1">
      <alignment horizontal="center"/>
    </xf>
    <xf numFmtId="39" fontId="4" fillId="0" borderId="69" xfId="0" applyNumberFormat="1" applyFont="1" applyBorder="1" applyAlignment="1">
      <alignment horizontal="center"/>
    </xf>
    <xf numFmtId="4" fontId="4" fillId="0" borderId="69" xfId="0" applyNumberFormat="1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2" fontId="4" fillId="0" borderId="69" xfId="0" applyNumberFormat="1" applyFont="1" applyFill="1" applyBorder="1" applyAlignment="1">
      <alignment/>
    </xf>
    <xf numFmtId="2" fontId="4" fillId="0" borderId="7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2" fontId="3" fillId="0" borderId="0" xfId="0" applyNumberFormat="1" applyFont="1" applyFill="1" applyAlignment="1">
      <alignment wrapText="1"/>
    </xf>
    <xf numFmtId="185" fontId="3" fillId="0" borderId="0" xfId="0" applyNumberFormat="1" applyFont="1" applyFill="1" applyAlignment="1">
      <alignment wrapText="1"/>
    </xf>
    <xf numFmtId="185" fontId="3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5" fillId="0" borderId="52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185" fontId="5" fillId="0" borderId="44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183" fontId="4" fillId="0" borderId="22" xfId="0" applyNumberFormat="1" applyFont="1" applyFill="1" applyBorder="1" applyAlignment="1">
      <alignment horizontal="centerContinuous"/>
    </xf>
    <xf numFmtId="183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 wrapText="1"/>
    </xf>
    <xf numFmtId="185" fontId="4" fillId="0" borderId="22" xfId="0" applyNumberFormat="1" applyFont="1" applyFill="1" applyBorder="1" applyAlignment="1">
      <alignment horizontal="center" wrapText="1"/>
    </xf>
    <xf numFmtId="185" fontId="4" fillId="0" borderId="22" xfId="0" applyNumberFormat="1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left" vertical="center"/>
    </xf>
    <xf numFmtId="0" fontId="4" fillId="33" borderId="61" xfId="0" applyFont="1" applyFill="1" applyBorder="1" applyAlignment="1">
      <alignment horizontal="left" vertical="center"/>
    </xf>
    <xf numFmtId="0" fontId="4" fillId="33" borderId="53" xfId="0" applyFont="1" applyFill="1" applyBorder="1" applyAlignment="1">
      <alignment horizontal="left" vertical="center"/>
    </xf>
    <xf numFmtId="0" fontId="5" fillId="33" borderId="39" xfId="0" applyFont="1" applyFill="1" applyBorder="1" applyAlignment="1">
      <alignment horizontal="center" vertical="top"/>
    </xf>
    <xf numFmtId="0" fontId="5" fillId="33" borderId="44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75" fontId="5" fillId="33" borderId="44" xfId="0" applyNumberFormat="1" applyFont="1" applyFill="1" applyBorder="1" applyAlignment="1">
      <alignment horizontal="center" vertical="center" wrapText="1"/>
    </xf>
    <xf numFmtId="175" fontId="5" fillId="33" borderId="39" xfId="0" applyNumberFormat="1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top"/>
    </xf>
    <xf numFmtId="0" fontId="4" fillId="33" borderId="62" xfId="0" applyFont="1" applyFill="1" applyBorder="1" applyAlignment="1">
      <alignment horizontal="center" vertical="top"/>
    </xf>
    <xf numFmtId="0" fontId="4" fillId="33" borderId="59" xfId="0" applyFont="1" applyFill="1" applyBorder="1" applyAlignment="1">
      <alignment horizontal="center" vertical="top"/>
    </xf>
    <xf numFmtId="0" fontId="4" fillId="33" borderId="63" xfId="0" applyFont="1" applyFill="1" applyBorder="1" applyAlignment="1">
      <alignment horizontal="center" vertical="top"/>
    </xf>
    <xf numFmtId="0" fontId="4" fillId="33" borderId="52" xfId="0" applyFont="1" applyFill="1" applyBorder="1" applyAlignment="1">
      <alignment horizontal="justify" vertical="center" wrapText="1"/>
    </xf>
    <xf numFmtId="0" fontId="4" fillId="33" borderId="61" xfId="0" applyFont="1" applyFill="1" applyBorder="1" applyAlignment="1">
      <alignment horizontal="justify" vertical="center" wrapText="1"/>
    </xf>
    <xf numFmtId="0" fontId="4" fillId="33" borderId="53" xfId="0" applyFont="1" applyFill="1" applyBorder="1" applyAlignment="1">
      <alignment horizontal="justify" vertical="center" wrapText="1"/>
    </xf>
    <xf numFmtId="0" fontId="4" fillId="33" borderId="52" xfId="0" applyFont="1" applyFill="1" applyBorder="1" applyAlignment="1">
      <alignment horizontal="left" vertical="center" wrapText="1"/>
    </xf>
    <xf numFmtId="0" fontId="4" fillId="33" borderId="61" xfId="0" applyFont="1" applyFill="1" applyBorder="1" applyAlignment="1">
      <alignment horizontal="left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5" fillId="33" borderId="50" xfId="0" applyFont="1" applyFill="1" applyBorder="1" applyAlignment="1">
      <alignment horizontal="center" vertical="top"/>
    </xf>
    <xf numFmtId="0" fontId="5" fillId="33" borderId="61" xfId="0" applyFont="1" applyFill="1" applyBorder="1" applyAlignment="1">
      <alignment horizontal="center" vertical="top"/>
    </xf>
    <xf numFmtId="0" fontId="5" fillId="33" borderId="53" xfId="0" applyFont="1" applyFill="1" applyBorder="1" applyAlignment="1">
      <alignment horizontal="center" vertical="top"/>
    </xf>
    <xf numFmtId="0" fontId="4" fillId="33" borderId="62" xfId="0" applyFont="1" applyFill="1" applyBorder="1" applyAlignment="1">
      <alignment horizontal="justify" vertical="center" wrapText="1"/>
    </xf>
    <xf numFmtId="0" fontId="4" fillId="33" borderId="59" xfId="0" applyFont="1" applyFill="1" applyBorder="1" applyAlignment="1">
      <alignment horizontal="justify" vertical="center" wrapText="1"/>
    </xf>
    <xf numFmtId="0" fontId="4" fillId="33" borderId="63" xfId="0" applyFont="1" applyFill="1" applyBorder="1" applyAlignment="1">
      <alignment horizontal="justify" vertical="center" wrapText="1"/>
    </xf>
    <xf numFmtId="0" fontId="4" fillId="0" borderId="52" xfId="0" applyFont="1" applyFill="1" applyBorder="1" applyAlignment="1">
      <alignment horizontal="justify" vertical="center" wrapText="1"/>
    </xf>
    <xf numFmtId="0" fontId="4" fillId="0" borderId="61" xfId="0" applyFont="1" applyFill="1" applyBorder="1" applyAlignment="1">
      <alignment horizontal="justify" vertical="center" wrapText="1"/>
    </xf>
    <xf numFmtId="0" fontId="4" fillId="0" borderId="53" xfId="0" applyFont="1" applyFill="1" applyBorder="1" applyAlignment="1">
      <alignment horizontal="justify" vertical="center" wrapText="1"/>
    </xf>
    <xf numFmtId="0" fontId="4" fillId="33" borderId="52" xfId="0" applyFont="1" applyFill="1" applyBorder="1" applyAlignment="1">
      <alignment horizontal="center" vertical="top"/>
    </xf>
    <xf numFmtId="0" fontId="4" fillId="33" borderId="61" xfId="0" applyFont="1" applyFill="1" applyBorder="1" applyAlignment="1">
      <alignment horizontal="center" vertical="top"/>
    </xf>
    <xf numFmtId="0" fontId="4" fillId="33" borderId="53" xfId="0" applyFont="1" applyFill="1" applyBorder="1" applyAlignment="1">
      <alignment horizontal="center" vertical="top"/>
    </xf>
    <xf numFmtId="175" fontId="5" fillId="33" borderId="22" xfId="0" applyNumberFormat="1" applyFont="1" applyFill="1" applyBorder="1" applyAlignment="1">
      <alignment horizontal="center" vertical="center" wrapText="1"/>
    </xf>
    <xf numFmtId="175" fontId="5" fillId="33" borderId="23" xfId="0" applyNumberFormat="1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vertical="center"/>
    </xf>
    <xf numFmtId="0" fontId="4" fillId="33" borderId="5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44" fontId="4" fillId="33" borderId="52" xfId="50" applyFont="1" applyFill="1" applyBorder="1" applyAlignment="1">
      <alignment horizontal="right" vertical="center"/>
    </xf>
    <xf numFmtId="44" fontId="4" fillId="33" borderId="71" xfId="5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vertical="center"/>
    </xf>
    <xf numFmtId="44" fontId="4" fillId="33" borderId="72" xfId="50" applyFont="1" applyFill="1" applyBorder="1" applyAlignment="1">
      <alignment horizontal="center" vertical="center"/>
    </xf>
    <xf numFmtId="44" fontId="4" fillId="33" borderId="73" xfId="5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/>
    </xf>
    <xf numFmtId="0" fontId="4" fillId="33" borderId="75" xfId="0" applyFont="1" applyFill="1" applyBorder="1" applyAlignment="1">
      <alignment horizontal="center"/>
    </xf>
    <xf numFmtId="0" fontId="4" fillId="33" borderId="76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44" fontId="4" fillId="33" borderId="22" xfId="50" applyFont="1" applyFill="1" applyBorder="1" applyAlignment="1">
      <alignment/>
    </xf>
    <xf numFmtId="44" fontId="4" fillId="33" borderId="23" xfId="50" applyFont="1" applyFill="1" applyBorder="1" applyAlignment="1">
      <alignment/>
    </xf>
    <xf numFmtId="44" fontId="4" fillId="33" borderId="52" xfId="50" applyFont="1" applyFill="1" applyBorder="1" applyAlignment="1">
      <alignment horizontal="center"/>
    </xf>
    <xf numFmtId="44" fontId="4" fillId="33" borderId="71" xfId="50" applyFont="1" applyFill="1" applyBorder="1" applyAlignment="1">
      <alignment horizontal="center"/>
    </xf>
    <xf numFmtId="0" fontId="5" fillId="33" borderId="78" xfId="0" applyFont="1" applyFill="1" applyBorder="1" applyAlignment="1">
      <alignment horizontal="center"/>
    </xf>
    <xf numFmtId="0" fontId="4" fillId="33" borderId="79" xfId="0" applyFont="1" applyFill="1" applyBorder="1" applyAlignment="1">
      <alignment horizontal="center"/>
    </xf>
    <xf numFmtId="0" fontId="4" fillId="33" borderId="80" xfId="0" applyFont="1" applyFill="1" applyBorder="1" applyAlignment="1">
      <alignment horizontal="center"/>
    </xf>
    <xf numFmtId="44" fontId="4" fillId="33" borderId="52" xfId="50" applyFont="1" applyFill="1" applyBorder="1" applyAlignment="1">
      <alignment horizontal="center" vertical="center"/>
    </xf>
    <xf numFmtId="44" fontId="4" fillId="33" borderId="71" xfId="5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left" vertical="center"/>
    </xf>
    <xf numFmtId="44" fontId="4" fillId="33" borderId="22" xfId="50" applyFont="1" applyFill="1" applyBorder="1" applyAlignment="1">
      <alignment horizontal="right" vertical="center"/>
    </xf>
    <xf numFmtId="44" fontId="4" fillId="33" borderId="23" xfId="50" applyFont="1" applyFill="1" applyBorder="1" applyAlignment="1">
      <alignment horizontal="right" vertical="center"/>
    </xf>
    <xf numFmtId="0" fontId="4" fillId="33" borderId="25" xfId="0" applyFont="1" applyFill="1" applyBorder="1" applyAlignment="1">
      <alignment horizontal="left" vertical="center"/>
    </xf>
    <xf numFmtId="44" fontId="4" fillId="33" borderId="25" xfId="50" applyFont="1" applyFill="1" applyBorder="1" applyAlignment="1">
      <alignment horizontal="right" vertical="center"/>
    </xf>
    <xf numFmtId="44" fontId="4" fillId="33" borderId="26" xfId="50" applyFont="1" applyFill="1" applyBorder="1" applyAlignment="1">
      <alignment horizontal="right" vertical="center"/>
    </xf>
    <xf numFmtId="38" fontId="4" fillId="0" borderId="36" xfId="0" applyNumberFormat="1" applyFont="1" applyFill="1" applyBorder="1" applyAlignment="1">
      <alignment horizontal="center" vertical="center"/>
    </xf>
    <xf numFmtId="38" fontId="4" fillId="0" borderId="55" xfId="0" applyNumberFormat="1" applyFont="1" applyFill="1" applyBorder="1" applyAlignment="1">
      <alignment horizontal="center" vertical="center"/>
    </xf>
    <xf numFmtId="38" fontId="4" fillId="0" borderId="47" xfId="0" applyNumberFormat="1" applyFont="1" applyFill="1" applyBorder="1" applyAlignment="1">
      <alignment horizontal="center" vertical="center"/>
    </xf>
    <xf numFmtId="38" fontId="4" fillId="0" borderId="39" xfId="0" applyNumberFormat="1" applyFont="1" applyFill="1" applyBorder="1" applyAlignment="1">
      <alignment horizontal="center" vertical="center"/>
    </xf>
    <xf numFmtId="38" fontId="4" fillId="0" borderId="72" xfId="0" applyNumberFormat="1" applyFont="1" applyFill="1" applyBorder="1" applyAlignment="1">
      <alignment horizontal="left"/>
    </xf>
    <xf numFmtId="38" fontId="4" fillId="0" borderId="81" xfId="0" applyNumberFormat="1" applyFont="1" applyFill="1" applyBorder="1" applyAlignment="1">
      <alignment horizontal="left"/>
    </xf>
    <xf numFmtId="38" fontId="5" fillId="0" borderId="47" xfId="0" applyNumberFormat="1" applyFont="1" applyFill="1" applyBorder="1" applyAlignment="1">
      <alignment horizontal="center" vertical="center"/>
    </xf>
    <xf numFmtId="38" fontId="5" fillId="0" borderId="36" xfId="0" applyNumberFormat="1" applyFont="1" applyFill="1" applyBorder="1" applyAlignment="1">
      <alignment horizontal="center" vertical="center"/>
    </xf>
    <xf numFmtId="38" fontId="5" fillId="0" borderId="39" xfId="0" applyNumberFormat="1" applyFont="1" applyFill="1" applyBorder="1" applyAlignment="1">
      <alignment horizontal="center" vertical="center"/>
    </xf>
    <xf numFmtId="38" fontId="4" fillId="0" borderId="47" xfId="0" applyNumberFormat="1" applyFont="1" applyFill="1" applyBorder="1" applyAlignment="1">
      <alignment horizontal="center" vertical="center" wrapText="1"/>
    </xf>
    <xf numFmtId="38" fontId="4" fillId="0" borderId="36" xfId="0" applyNumberFormat="1" applyFont="1" applyFill="1" applyBorder="1" applyAlignment="1">
      <alignment horizontal="center" vertical="center" wrapText="1"/>
    </xf>
    <xf numFmtId="38" fontId="4" fillId="0" borderId="39" xfId="0" applyNumberFormat="1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textRotation="90" wrapText="1"/>
    </xf>
    <xf numFmtId="0" fontId="5" fillId="0" borderId="52" xfId="0" applyFont="1" applyFill="1" applyBorder="1" applyAlignment="1">
      <alignment horizontal="center" vertical="center" textRotation="90" wrapText="1"/>
    </xf>
    <xf numFmtId="0" fontId="5" fillId="0" borderId="72" xfId="0" applyFont="1" applyFill="1" applyBorder="1" applyAlignment="1">
      <alignment horizontal="center" vertical="center" textRotation="90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38" fontId="4" fillId="0" borderId="22" xfId="0" applyNumberFormat="1" applyFont="1" applyFill="1" applyBorder="1" applyAlignment="1">
      <alignment horizontal="left"/>
    </xf>
    <xf numFmtId="38" fontId="4" fillId="0" borderId="25" xfId="0" applyNumberFormat="1" applyFont="1" applyFill="1" applyBorder="1" applyAlignment="1">
      <alignment horizontal="left"/>
    </xf>
    <xf numFmtId="38" fontId="4" fillId="0" borderId="52" xfId="0" applyNumberFormat="1" applyFont="1" applyFill="1" applyBorder="1" applyAlignment="1">
      <alignment horizontal="left"/>
    </xf>
    <xf numFmtId="38" fontId="4" fillId="0" borderId="53" xfId="0" applyNumberFormat="1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center" vertical="center"/>
      <protection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86" xfId="0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5" fillId="0" borderId="0" xfId="0" applyFont="1" applyFill="1" applyBorder="1" applyAlignment="1" applyProtection="1">
      <alignment horizontal="center" vertical="center"/>
      <protection/>
    </xf>
    <xf numFmtId="38" fontId="5" fillId="0" borderId="22" xfId="0" applyNumberFormat="1" applyFont="1" applyFill="1" applyBorder="1" applyAlignment="1">
      <alignment horizontal="left"/>
    </xf>
    <xf numFmtId="0" fontId="5" fillId="0" borderId="86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21" xfId="0" applyFont="1" applyFill="1" applyBorder="1" applyAlignment="1">
      <alignment horizontal="center" vertical="center" textRotation="90"/>
    </xf>
    <xf numFmtId="0" fontId="5" fillId="0" borderId="24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22" xfId="0" applyFont="1" applyFill="1" applyBorder="1" applyAlignment="1">
      <alignment horizontal="center" vertical="center" textRotation="90"/>
    </xf>
    <xf numFmtId="0" fontId="5" fillId="0" borderId="25" xfId="0" applyFont="1" applyFill="1" applyBorder="1" applyAlignment="1">
      <alignment horizontal="center" vertical="center" textRotation="90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38" fontId="4" fillId="0" borderId="55" xfId="0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38" fontId="4" fillId="0" borderId="19" xfId="0" applyNumberFormat="1" applyFont="1" applyFill="1" applyBorder="1" applyAlignment="1">
      <alignment horizontal="center" vertical="center"/>
    </xf>
    <xf numFmtId="38" fontId="4" fillId="0" borderId="22" xfId="0" applyNumberFormat="1" applyFont="1" applyFill="1" applyBorder="1" applyAlignment="1">
      <alignment horizontal="center" vertical="center"/>
    </xf>
    <xf numFmtId="38" fontId="4" fillId="0" borderId="25" xfId="0" applyNumberFormat="1" applyFont="1" applyFill="1" applyBorder="1" applyAlignment="1">
      <alignment horizontal="center" vertical="center"/>
    </xf>
    <xf numFmtId="0" fontId="5" fillId="0" borderId="74" xfId="0" applyFont="1" applyFill="1" applyBorder="1" applyAlignment="1" applyProtection="1">
      <alignment horizontal="center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 textRotation="90"/>
    </xf>
    <xf numFmtId="0" fontId="5" fillId="0" borderId="88" xfId="0" applyFont="1" applyFill="1" applyBorder="1" applyAlignment="1">
      <alignment horizontal="center" vertical="center" textRotation="90"/>
    </xf>
    <xf numFmtId="0" fontId="5" fillId="0" borderId="89" xfId="0" applyFont="1" applyFill="1" applyBorder="1" applyAlignment="1">
      <alignment horizontal="center" vertical="center" textRotation="90"/>
    </xf>
    <xf numFmtId="0" fontId="5" fillId="0" borderId="80" xfId="0" applyFont="1" applyFill="1" applyBorder="1" applyAlignment="1">
      <alignment horizontal="center" vertical="center" textRotation="90" wrapText="1"/>
    </xf>
    <xf numFmtId="0" fontId="5" fillId="0" borderId="71" xfId="0" applyFont="1" applyFill="1" applyBorder="1" applyAlignment="1">
      <alignment horizontal="center" vertical="center" textRotation="90" wrapText="1"/>
    </xf>
    <xf numFmtId="0" fontId="5" fillId="0" borderId="73" xfId="0" applyFont="1" applyFill="1" applyBorder="1" applyAlignment="1">
      <alignment horizontal="center" vertical="center" textRotation="90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0" fontId="5" fillId="0" borderId="85" xfId="0" applyFont="1" applyFill="1" applyBorder="1" applyAlignment="1" applyProtection="1">
      <alignment horizontal="center" vertical="center"/>
      <protection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77" xfId="0" applyFont="1" applyBorder="1" applyAlignment="1">
      <alignment horizontal="center" vertical="top" wrapText="1"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39" fontId="4" fillId="0" borderId="93" xfId="0" applyNumberFormat="1" applyFont="1" applyBorder="1" applyAlignment="1">
      <alignment horizontal="center"/>
    </xf>
    <xf numFmtId="39" fontId="4" fillId="0" borderId="94" xfId="0" applyNumberFormat="1" applyFont="1" applyBorder="1" applyAlignment="1">
      <alignment horizontal="center"/>
    </xf>
    <xf numFmtId="4" fontId="4" fillId="0" borderId="94" xfId="0" applyNumberFormat="1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2" fontId="4" fillId="0" borderId="94" xfId="0" applyNumberFormat="1" applyFont="1" applyBorder="1" applyAlignment="1">
      <alignment horizontal="center"/>
    </xf>
    <xf numFmtId="2" fontId="4" fillId="0" borderId="95" xfId="0" applyNumberFormat="1" applyFont="1" applyBorder="1" applyAlignment="1">
      <alignment horizontal="center"/>
    </xf>
    <xf numFmtId="39" fontId="4" fillId="0" borderId="96" xfId="0" applyNumberFormat="1" applyFont="1" applyBorder="1" applyAlignment="1">
      <alignment horizontal="center"/>
    </xf>
    <xf numFmtId="39" fontId="4" fillId="0" borderId="97" xfId="0" applyNumberFormat="1" applyFont="1" applyBorder="1" applyAlignment="1">
      <alignment horizontal="center"/>
    </xf>
    <xf numFmtId="2" fontId="4" fillId="0" borderId="97" xfId="0" applyNumberFormat="1" applyFont="1" applyFill="1" applyBorder="1" applyAlignment="1">
      <alignment horizontal="center"/>
    </xf>
    <xf numFmtId="2" fontId="4" fillId="0" borderId="98" xfId="0" applyNumberFormat="1" applyFont="1" applyFill="1" applyBorder="1" applyAlignment="1">
      <alignment horizontal="center"/>
    </xf>
    <xf numFmtId="2" fontId="4" fillId="0" borderId="93" xfId="0" applyNumberFormat="1" applyFont="1" applyBorder="1" applyAlignment="1">
      <alignment horizontal="center"/>
    </xf>
    <xf numFmtId="4" fontId="4" fillId="0" borderId="93" xfId="0" applyNumberFormat="1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4" fillId="0" borderId="101" xfId="0" applyFont="1" applyBorder="1" applyAlignment="1">
      <alignment horizontal="center"/>
    </xf>
    <xf numFmtId="4" fontId="4" fillId="0" borderId="97" xfId="0" applyNumberFormat="1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5" fillId="0" borderId="74" xfId="0" applyFont="1" applyBorder="1" applyAlignment="1">
      <alignment horizontal="justify" vertical="justify" wrapText="1"/>
    </xf>
    <xf numFmtId="0" fontId="5" fillId="0" borderId="75" xfId="0" applyFont="1" applyBorder="1" applyAlignment="1">
      <alignment horizontal="justify" vertical="justify" wrapText="1"/>
    </xf>
    <xf numFmtId="0" fontId="5" fillId="0" borderId="76" xfId="0" applyFont="1" applyBorder="1" applyAlignment="1">
      <alignment horizontal="justify" vertical="justify" wrapText="1"/>
    </xf>
    <xf numFmtId="0" fontId="5" fillId="0" borderId="58" xfId="0" applyFont="1" applyBorder="1" applyAlignment="1">
      <alignment horizontal="justify" vertical="justify" wrapText="1"/>
    </xf>
    <xf numFmtId="0" fontId="5" fillId="0" borderId="59" xfId="0" applyFont="1" applyBorder="1" applyAlignment="1">
      <alignment horizontal="justify" vertical="justify" wrapText="1"/>
    </xf>
    <xf numFmtId="0" fontId="5" fillId="0" borderId="60" xfId="0" applyFont="1" applyBorder="1" applyAlignment="1">
      <alignment horizontal="justify" vertical="justify" wrapText="1"/>
    </xf>
    <xf numFmtId="0" fontId="5" fillId="0" borderId="4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" fontId="4" fillId="0" borderId="99" xfId="0" applyNumberFormat="1" applyFont="1" applyBorder="1" applyAlignment="1">
      <alignment horizontal="center"/>
    </xf>
    <xf numFmtId="4" fontId="4" fillId="0" borderId="100" xfId="0" applyNumberFormat="1" applyFont="1" applyBorder="1" applyAlignment="1">
      <alignment horizontal="center"/>
    </xf>
    <xf numFmtId="2" fontId="4" fillId="0" borderId="100" xfId="0" applyNumberFormat="1" applyFont="1" applyBorder="1" applyAlignment="1">
      <alignment horizontal="center"/>
    </xf>
    <xf numFmtId="2" fontId="4" fillId="0" borderId="101" xfId="0" applyNumberFormat="1" applyFont="1" applyBorder="1" applyAlignment="1">
      <alignment horizontal="center"/>
    </xf>
    <xf numFmtId="2" fontId="4" fillId="0" borderId="94" xfId="0" applyNumberFormat="1" applyFont="1" applyFill="1" applyBorder="1" applyAlignment="1">
      <alignment horizontal="center"/>
    </xf>
    <xf numFmtId="2" fontId="4" fillId="0" borderId="9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justify" vertical="justify" wrapText="1"/>
    </xf>
    <xf numFmtId="0" fontId="5" fillId="0" borderId="0" xfId="0" applyFont="1" applyBorder="1" applyAlignment="1">
      <alignment horizontal="justify" vertical="justify" wrapText="1"/>
    </xf>
    <xf numFmtId="0" fontId="5" fillId="0" borderId="14" xfId="0" applyFont="1" applyBorder="1" applyAlignment="1">
      <alignment horizontal="justify" vertical="justify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9" fontId="4" fillId="0" borderId="22" xfId="0" applyNumberFormat="1" applyFont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5" fillId="0" borderId="61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4"/>
  <sheetViews>
    <sheetView view="pageBreakPreview" zoomScaleSheetLayoutView="100" zoomScalePageLayoutView="0" workbookViewId="0" topLeftCell="A1">
      <selection activeCell="C11" sqref="C11"/>
    </sheetView>
  </sheetViews>
  <sheetFormatPr defaultColWidth="11.421875" defaultRowHeight="12.75"/>
  <cols>
    <col min="1" max="1" width="19.7109375" style="116" bestFit="1" customWidth="1"/>
    <col min="2" max="2" width="19.140625" style="10" bestFit="1" customWidth="1"/>
    <col min="3" max="3" width="22.140625" style="116" customWidth="1"/>
    <col min="4" max="4" width="33.00390625" style="10" bestFit="1" customWidth="1"/>
    <col min="5" max="5" width="11.421875" style="10" customWidth="1"/>
    <col min="6" max="6" width="4.28125" style="10" customWidth="1"/>
    <col min="7" max="7" width="18.57421875" style="117" bestFit="1" customWidth="1"/>
  </cols>
  <sheetData>
    <row r="2" spans="1:7" ht="24.75" customHeight="1">
      <c r="A2" s="236" t="s">
        <v>77</v>
      </c>
      <c r="B2" s="236"/>
      <c r="C2" s="236"/>
      <c r="D2" s="236"/>
      <c r="E2" s="236"/>
      <c r="F2" s="236"/>
      <c r="G2" s="236"/>
    </row>
    <row r="3" spans="1:7" ht="19.5" customHeight="1">
      <c r="A3" s="229" t="s">
        <v>275</v>
      </c>
      <c r="B3" s="229"/>
      <c r="C3" s="229"/>
      <c r="D3" s="229"/>
      <c r="E3" s="229"/>
      <c r="F3" s="229"/>
      <c r="G3" s="229"/>
    </row>
    <row r="4" spans="1:7" ht="4.5" customHeight="1">
      <c r="A4" s="255"/>
      <c r="B4" s="256"/>
      <c r="C4" s="256"/>
      <c r="D4" s="256"/>
      <c r="E4" s="256"/>
      <c r="F4" s="256"/>
      <c r="G4" s="257"/>
    </row>
    <row r="5" spans="1:7" ht="20.25" customHeight="1">
      <c r="A5" s="246" t="s">
        <v>73</v>
      </c>
      <c r="B5" s="247"/>
      <c r="C5" s="247"/>
      <c r="D5" s="247"/>
      <c r="E5" s="247"/>
      <c r="F5" s="247"/>
      <c r="G5" s="248"/>
    </row>
    <row r="6" spans="1:7" ht="12.75" customHeight="1">
      <c r="A6" s="230" t="s">
        <v>59</v>
      </c>
      <c r="B6" s="230" t="s">
        <v>44</v>
      </c>
      <c r="C6" s="232" t="s">
        <v>0</v>
      </c>
      <c r="D6" s="232" t="s">
        <v>60</v>
      </c>
      <c r="E6" s="232"/>
      <c r="F6" s="232"/>
      <c r="G6" s="234" t="s">
        <v>21</v>
      </c>
    </row>
    <row r="7" spans="1:7" ht="12.75">
      <c r="A7" s="231"/>
      <c r="B7" s="231"/>
      <c r="C7" s="233"/>
      <c r="D7" s="233"/>
      <c r="E7" s="233"/>
      <c r="F7" s="233"/>
      <c r="G7" s="235"/>
    </row>
    <row r="8" spans="1:7" ht="27">
      <c r="A8" s="180">
        <v>1</v>
      </c>
      <c r="B8" s="180">
        <v>1</v>
      </c>
      <c r="C8" s="183" t="s">
        <v>78</v>
      </c>
      <c r="D8" s="249" t="s">
        <v>128</v>
      </c>
      <c r="E8" s="250"/>
      <c r="F8" s="251"/>
      <c r="G8" s="190">
        <v>190</v>
      </c>
    </row>
    <row r="9" spans="1:7" ht="19.5" customHeight="1">
      <c r="A9" s="79">
        <v>1</v>
      </c>
      <c r="B9" s="79">
        <v>2</v>
      </c>
      <c r="C9" s="182" t="s">
        <v>79</v>
      </c>
      <c r="D9" s="249" t="s">
        <v>129</v>
      </c>
      <c r="E9" s="250"/>
      <c r="F9" s="251"/>
      <c r="G9" s="150">
        <v>190</v>
      </c>
    </row>
    <row r="10" spans="1:7" ht="67.5">
      <c r="A10" s="79">
        <v>1</v>
      </c>
      <c r="B10" s="79">
        <v>5</v>
      </c>
      <c r="C10" s="182" t="s">
        <v>80</v>
      </c>
      <c r="D10" s="249" t="s">
        <v>130</v>
      </c>
      <c r="E10" s="250"/>
      <c r="F10" s="251"/>
      <c r="G10" s="150">
        <v>190</v>
      </c>
    </row>
    <row r="11" spans="1:7" ht="121.5">
      <c r="A11" s="79">
        <v>1</v>
      </c>
      <c r="B11" s="79">
        <v>6</v>
      </c>
      <c r="C11" s="182" t="s">
        <v>255</v>
      </c>
      <c r="D11" s="249" t="s">
        <v>131</v>
      </c>
      <c r="E11" s="250"/>
      <c r="F11" s="251"/>
      <c r="G11" s="150">
        <v>190</v>
      </c>
    </row>
    <row r="12" spans="1:7" ht="81">
      <c r="A12" s="79">
        <v>1</v>
      </c>
      <c r="B12" s="79">
        <v>7</v>
      </c>
      <c r="C12" s="182" t="s">
        <v>81</v>
      </c>
      <c r="D12" s="249" t="s">
        <v>132</v>
      </c>
      <c r="E12" s="250"/>
      <c r="F12" s="251"/>
      <c r="G12" s="150">
        <v>190</v>
      </c>
    </row>
    <row r="13" spans="1:7" ht="54">
      <c r="A13" s="79">
        <v>2</v>
      </c>
      <c r="B13" s="79">
        <v>1</v>
      </c>
      <c r="C13" s="182" t="s">
        <v>82</v>
      </c>
      <c r="D13" s="249" t="s">
        <v>133</v>
      </c>
      <c r="E13" s="250"/>
      <c r="F13" s="251"/>
      <c r="G13" s="150">
        <v>137</v>
      </c>
    </row>
    <row r="14" spans="1:7" ht="81">
      <c r="A14" s="79">
        <v>2</v>
      </c>
      <c r="B14" s="79">
        <v>2</v>
      </c>
      <c r="C14" s="182" t="s">
        <v>83</v>
      </c>
      <c r="D14" s="249" t="s">
        <v>134</v>
      </c>
      <c r="E14" s="250"/>
      <c r="F14" s="251"/>
      <c r="G14" s="150">
        <v>137</v>
      </c>
    </row>
    <row r="15" spans="1:7" ht="94.5">
      <c r="A15" s="79">
        <v>2</v>
      </c>
      <c r="B15" s="79">
        <v>3</v>
      </c>
      <c r="C15" s="182" t="s">
        <v>84</v>
      </c>
      <c r="D15" s="249" t="s">
        <v>135</v>
      </c>
      <c r="E15" s="250"/>
      <c r="F15" s="251"/>
      <c r="G15" s="150">
        <v>137</v>
      </c>
    </row>
    <row r="16" spans="1:7" ht="67.5">
      <c r="A16" s="79">
        <v>2</v>
      </c>
      <c r="B16" s="79">
        <v>4</v>
      </c>
      <c r="C16" s="182" t="s">
        <v>85</v>
      </c>
      <c r="D16" s="249" t="s">
        <v>136</v>
      </c>
      <c r="E16" s="250"/>
      <c r="F16" s="251"/>
      <c r="G16" s="150">
        <v>137</v>
      </c>
    </row>
    <row r="17" spans="1:7" ht="67.5">
      <c r="A17" s="79">
        <v>2</v>
      </c>
      <c r="B17" s="79">
        <v>5</v>
      </c>
      <c r="C17" s="182" t="s">
        <v>86</v>
      </c>
      <c r="D17" s="249" t="s">
        <v>130</v>
      </c>
      <c r="E17" s="250"/>
      <c r="F17" s="251"/>
      <c r="G17" s="150">
        <v>137</v>
      </c>
    </row>
    <row r="18" spans="1:7" ht="81">
      <c r="A18" s="79">
        <v>2</v>
      </c>
      <c r="B18" s="79">
        <v>7</v>
      </c>
      <c r="C18" s="182" t="s">
        <v>87</v>
      </c>
      <c r="D18" s="240" t="s">
        <v>132</v>
      </c>
      <c r="E18" s="241"/>
      <c r="F18" s="242"/>
      <c r="G18" s="150">
        <v>90</v>
      </c>
    </row>
    <row r="19" spans="1:7" ht="12.75">
      <c r="A19" s="236" t="s">
        <v>77</v>
      </c>
      <c r="B19" s="236"/>
      <c r="C19" s="236"/>
      <c r="D19" s="236"/>
      <c r="E19" s="236"/>
      <c r="F19" s="236"/>
      <c r="G19" s="236"/>
    </row>
    <row r="20" spans="1:7" ht="12.75">
      <c r="A20" s="229" t="s">
        <v>275</v>
      </c>
      <c r="B20" s="229"/>
      <c r="C20" s="229"/>
      <c r="D20" s="229"/>
      <c r="E20" s="229"/>
      <c r="F20" s="229"/>
      <c r="G20" s="229"/>
    </row>
    <row r="21" spans="1:7" ht="13.5" customHeight="1">
      <c r="A21" s="220" t="s">
        <v>73</v>
      </c>
      <c r="B21" s="221"/>
      <c r="C21" s="221"/>
      <c r="D21" s="221"/>
      <c r="E21" s="221"/>
      <c r="F21" s="221"/>
      <c r="G21" s="222"/>
    </row>
    <row r="22" spans="1:7" ht="13.5" customHeight="1">
      <c r="A22" s="223"/>
      <c r="B22" s="224"/>
      <c r="C22" s="224"/>
      <c r="D22" s="224"/>
      <c r="E22" s="224"/>
      <c r="F22" s="224"/>
      <c r="G22" s="225"/>
    </row>
    <row r="23" spans="1:7" ht="12.75">
      <c r="A23" s="230" t="s">
        <v>59</v>
      </c>
      <c r="B23" s="230" t="s">
        <v>44</v>
      </c>
      <c r="C23" s="233" t="s">
        <v>0</v>
      </c>
      <c r="D23" s="233" t="s">
        <v>60</v>
      </c>
      <c r="E23" s="233"/>
      <c r="F23" s="233"/>
      <c r="G23" s="234" t="s">
        <v>21</v>
      </c>
    </row>
    <row r="24" spans="1:7" ht="12.75">
      <c r="A24" s="231"/>
      <c r="B24" s="231"/>
      <c r="C24" s="233"/>
      <c r="D24" s="233"/>
      <c r="E24" s="233"/>
      <c r="F24" s="233"/>
      <c r="G24" s="235"/>
    </row>
    <row r="25" spans="1:7" ht="27">
      <c r="A25" s="180">
        <v>3</v>
      </c>
      <c r="B25" s="180">
        <v>1</v>
      </c>
      <c r="C25" s="183" t="s">
        <v>88</v>
      </c>
      <c r="D25" s="249" t="s">
        <v>137</v>
      </c>
      <c r="E25" s="250"/>
      <c r="F25" s="251"/>
      <c r="G25" s="190">
        <v>90</v>
      </c>
    </row>
    <row r="26" spans="1:7" ht="27">
      <c r="A26" s="79">
        <v>3</v>
      </c>
      <c r="B26" s="79">
        <v>3</v>
      </c>
      <c r="C26" s="182" t="s">
        <v>89</v>
      </c>
      <c r="D26" s="240" t="s">
        <v>138</v>
      </c>
      <c r="E26" s="241"/>
      <c r="F26" s="242"/>
      <c r="G26" s="150">
        <v>90</v>
      </c>
    </row>
    <row r="27" spans="1:7" ht="86.25" customHeight="1">
      <c r="A27" s="79">
        <v>3</v>
      </c>
      <c r="B27" s="79">
        <v>4</v>
      </c>
      <c r="C27" s="182" t="s">
        <v>90</v>
      </c>
      <c r="D27" s="240" t="s">
        <v>136</v>
      </c>
      <c r="E27" s="241"/>
      <c r="F27" s="242"/>
      <c r="G27" s="150">
        <v>90</v>
      </c>
    </row>
    <row r="28" spans="1:7" ht="84.75" customHeight="1">
      <c r="A28" s="79">
        <v>3</v>
      </c>
      <c r="B28" s="79">
        <v>11</v>
      </c>
      <c r="C28" s="182" t="s">
        <v>91</v>
      </c>
      <c r="D28" s="240" t="s">
        <v>139</v>
      </c>
      <c r="E28" s="241"/>
      <c r="F28" s="242"/>
      <c r="G28" s="150">
        <v>90</v>
      </c>
    </row>
    <row r="29" spans="1:7" ht="198.75" customHeight="1">
      <c r="A29" s="79">
        <v>3</v>
      </c>
      <c r="B29" s="79">
        <v>12</v>
      </c>
      <c r="C29" s="182" t="s">
        <v>92</v>
      </c>
      <c r="D29" s="240" t="s">
        <v>140</v>
      </c>
      <c r="E29" s="241"/>
      <c r="F29" s="242"/>
      <c r="G29" s="150">
        <v>90</v>
      </c>
    </row>
    <row r="30" spans="1:7" ht="81">
      <c r="A30" s="79">
        <v>3</v>
      </c>
      <c r="B30" s="79">
        <v>13</v>
      </c>
      <c r="C30" s="182" t="s">
        <v>254</v>
      </c>
      <c r="D30" s="240" t="s">
        <v>141</v>
      </c>
      <c r="E30" s="241"/>
      <c r="F30" s="242"/>
      <c r="G30" s="150">
        <v>90</v>
      </c>
    </row>
    <row r="31" spans="1:7" s="83" customFormat="1" ht="74.25" customHeight="1">
      <c r="A31" s="79">
        <v>4</v>
      </c>
      <c r="B31" s="79">
        <v>3</v>
      </c>
      <c r="C31" s="182" t="s">
        <v>94</v>
      </c>
      <c r="D31" s="240" t="s">
        <v>143</v>
      </c>
      <c r="E31" s="241"/>
      <c r="F31" s="242"/>
      <c r="G31" s="150">
        <v>95</v>
      </c>
    </row>
    <row r="32" spans="1:7" ht="40.5">
      <c r="A32" s="79">
        <v>4</v>
      </c>
      <c r="B32" s="79">
        <v>13</v>
      </c>
      <c r="C32" s="182" t="s">
        <v>95</v>
      </c>
      <c r="D32" s="240" t="s">
        <v>138</v>
      </c>
      <c r="E32" s="241"/>
      <c r="F32" s="242"/>
      <c r="G32" s="150">
        <v>95</v>
      </c>
    </row>
    <row r="33" spans="1:7" ht="13.5">
      <c r="A33" s="79">
        <v>4</v>
      </c>
      <c r="B33" s="79">
        <v>22</v>
      </c>
      <c r="C33" s="182" t="s">
        <v>96</v>
      </c>
      <c r="D33" s="240" t="s">
        <v>138</v>
      </c>
      <c r="E33" s="241"/>
      <c r="F33" s="242"/>
      <c r="G33" s="150">
        <v>95</v>
      </c>
    </row>
    <row r="34" spans="1:7" ht="13.5">
      <c r="A34" s="79">
        <v>5</v>
      </c>
      <c r="B34" s="79">
        <v>13</v>
      </c>
      <c r="C34" s="182">
        <v>61</v>
      </c>
      <c r="D34" s="240" t="s">
        <v>188</v>
      </c>
      <c r="E34" s="241"/>
      <c r="F34" s="242"/>
      <c r="G34" s="150">
        <v>69</v>
      </c>
    </row>
    <row r="35" spans="1:7" ht="143.25" customHeight="1">
      <c r="A35" s="79">
        <v>5</v>
      </c>
      <c r="B35" s="79">
        <v>22</v>
      </c>
      <c r="C35" s="182" t="s">
        <v>97</v>
      </c>
      <c r="D35" s="243" t="s">
        <v>189</v>
      </c>
      <c r="E35" s="244"/>
      <c r="F35" s="245"/>
      <c r="G35" s="150">
        <v>69</v>
      </c>
    </row>
    <row r="36" spans="1:7" ht="12.75">
      <c r="A36" s="236" t="s">
        <v>77</v>
      </c>
      <c r="B36" s="236"/>
      <c r="C36" s="236"/>
      <c r="D36" s="236"/>
      <c r="E36" s="236"/>
      <c r="F36" s="236"/>
      <c r="G36" s="236"/>
    </row>
    <row r="37" spans="1:7" ht="12.75">
      <c r="A37" s="229" t="s">
        <v>275</v>
      </c>
      <c r="B37" s="229"/>
      <c r="C37" s="229"/>
      <c r="D37" s="229"/>
      <c r="E37" s="229"/>
      <c r="F37" s="229"/>
      <c r="G37" s="229"/>
    </row>
    <row r="38" spans="1:7" ht="13.5">
      <c r="A38" s="237"/>
      <c r="B38" s="238"/>
      <c r="C38" s="238"/>
      <c r="D38" s="238"/>
      <c r="E38" s="238"/>
      <c r="F38" s="238"/>
      <c r="G38" s="239"/>
    </row>
    <row r="39" spans="1:7" ht="12.75">
      <c r="A39" s="246" t="s">
        <v>73</v>
      </c>
      <c r="B39" s="247"/>
      <c r="C39" s="247"/>
      <c r="D39" s="247"/>
      <c r="E39" s="247"/>
      <c r="F39" s="247"/>
      <c r="G39" s="248"/>
    </row>
    <row r="40" spans="1:7" ht="12.75">
      <c r="A40" s="230" t="s">
        <v>59</v>
      </c>
      <c r="B40" s="230" t="s">
        <v>44</v>
      </c>
      <c r="C40" s="232" t="s">
        <v>0</v>
      </c>
      <c r="D40" s="232" t="s">
        <v>60</v>
      </c>
      <c r="E40" s="232"/>
      <c r="F40" s="232"/>
      <c r="G40" s="234" t="s">
        <v>21</v>
      </c>
    </row>
    <row r="41" spans="1:7" ht="12.75">
      <c r="A41" s="231"/>
      <c r="B41" s="231"/>
      <c r="C41" s="233"/>
      <c r="D41" s="233"/>
      <c r="E41" s="233"/>
      <c r="F41" s="233"/>
      <c r="G41" s="235"/>
    </row>
    <row r="42" spans="1:7" ht="62.25" customHeight="1">
      <c r="A42" s="180">
        <v>6</v>
      </c>
      <c r="B42" s="180">
        <v>14</v>
      </c>
      <c r="C42" s="183" t="s">
        <v>98</v>
      </c>
      <c r="D42" s="147" t="s">
        <v>102</v>
      </c>
      <c r="E42" s="148"/>
      <c r="F42" s="149"/>
      <c r="G42" s="190">
        <v>106</v>
      </c>
    </row>
    <row r="43" spans="1:7" ht="54">
      <c r="A43" s="82">
        <v>6</v>
      </c>
      <c r="B43" s="82">
        <v>22</v>
      </c>
      <c r="C43" s="185" t="s">
        <v>93</v>
      </c>
      <c r="D43" s="252" t="s">
        <v>142</v>
      </c>
      <c r="E43" s="253"/>
      <c r="F43" s="254"/>
      <c r="G43" s="191">
        <v>106</v>
      </c>
    </row>
    <row r="44" spans="1:7" ht="30" customHeight="1">
      <c r="A44" s="79">
        <v>7</v>
      </c>
      <c r="B44" s="79">
        <v>8</v>
      </c>
      <c r="C44" s="182" t="s">
        <v>99</v>
      </c>
      <c r="D44" s="144" t="s">
        <v>190</v>
      </c>
      <c r="E44" s="145"/>
      <c r="F44" s="146"/>
      <c r="G44" s="150">
        <v>106</v>
      </c>
    </row>
    <row r="45" spans="1:7" ht="71.25" customHeight="1">
      <c r="A45" s="79">
        <v>7</v>
      </c>
      <c r="B45" s="79">
        <v>9</v>
      </c>
      <c r="C45" s="182" t="s">
        <v>100</v>
      </c>
      <c r="D45" s="144" t="s">
        <v>190</v>
      </c>
      <c r="E45" s="145"/>
      <c r="F45" s="146"/>
      <c r="G45" s="150">
        <v>106</v>
      </c>
    </row>
    <row r="46" spans="1:7" ht="114" customHeight="1">
      <c r="A46" s="79">
        <v>7</v>
      </c>
      <c r="B46" s="79">
        <v>10</v>
      </c>
      <c r="C46" s="182" t="s">
        <v>101</v>
      </c>
      <c r="D46" s="144" t="s">
        <v>190</v>
      </c>
      <c r="E46" s="145"/>
      <c r="F46" s="146"/>
      <c r="G46" s="150">
        <v>106</v>
      </c>
    </row>
    <row r="47" spans="1:7" ht="60" customHeight="1">
      <c r="A47" s="79">
        <v>8</v>
      </c>
      <c r="B47" s="79">
        <v>8</v>
      </c>
      <c r="C47" s="182" t="s">
        <v>103</v>
      </c>
      <c r="D47" s="144" t="s">
        <v>190</v>
      </c>
      <c r="E47" s="145"/>
      <c r="F47" s="146"/>
      <c r="G47" s="150">
        <v>159</v>
      </c>
    </row>
    <row r="48" spans="1:7" ht="13.5">
      <c r="A48" s="79">
        <v>8</v>
      </c>
      <c r="B48" s="79">
        <v>10</v>
      </c>
      <c r="C48" s="182" t="s">
        <v>104</v>
      </c>
      <c r="D48" s="144" t="s">
        <v>190</v>
      </c>
      <c r="E48" s="145"/>
      <c r="F48" s="146"/>
      <c r="G48" s="150">
        <v>159</v>
      </c>
    </row>
    <row r="49" spans="1:7" ht="60" customHeight="1">
      <c r="A49" s="79">
        <v>9</v>
      </c>
      <c r="B49" s="79">
        <v>9</v>
      </c>
      <c r="C49" s="182" t="s">
        <v>105</v>
      </c>
      <c r="D49" s="144" t="s">
        <v>190</v>
      </c>
      <c r="E49" s="145"/>
      <c r="F49" s="146"/>
      <c r="G49" s="150">
        <v>137</v>
      </c>
    </row>
    <row r="50" spans="1:7" ht="67.5">
      <c r="A50" s="79">
        <v>9</v>
      </c>
      <c r="B50" s="79">
        <v>10</v>
      </c>
      <c r="C50" s="182" t="s">
        <v>106</v>
      </c>
      <c r="D50" s="144" t="s">
        <v>190</v>
      </c>
      <c r="E50" s="145"/>
      <c r="F50" s="146"/>
      <c r="G50" s="150">
        <v>137</v>
      </c>
    </row>
    <row r="51" spans="1:7" ht="101.25" customHeight="1">
      <c r="A51" s="79">
        <v>10</v>
      </c>
      <c r="B51" s="79">
        <v>8</v>
      </c>
      <c r="C51" s="182" t="s">
        <v>107</v>
      </c>
      <c r="D51" s="144" t="s">
        <v>190</v>
      </c>
      <c r="E51" s="145"/>
      <c r="F51" s="146"/>
      <c r="G51" s="150">
        <v>74</v>
      </c>
    </row>
    <row r="52" spans="1:7" ht="13.5">
      <c r="A52" s="79">
        <v>11</v>
      </c>
      <c r="B52" s="79">
        <v>16</v>
      </c>
      <c r="C52" s="182" t="s">
        <v>108</v>
      </c>
      <c r="D52" s="144" t="s">
        <v>191</v>
      </c>
      <c r="E52" s="145"/>
      <c r="F52" s="146"/>
      <c r="G52" s="150">
        <v>106</v>
      </c>
    </row>
    <row r="53" spans="1:7" ht="13.5">
      <c r="A53" s="79">
        <v>11</v>
      </c>
      <c r="B53" s="79">
        <v>18</v>
      </c>
      <c r="C53" s="182" t="s">
        <v>109</v>
      </c>
      <c r="D53" s="144" t="s">
        <v>191</v>
      </c>
      <c r="E53" s="145"/>
      <c r="F53" s="146"/>
      <c r="G53" s="150">
        <v>106</v>
      </c>
    </row>
    <row r="54" spans="1:7" ht="75" customHeight="1">
      <c r="A54" s="79">
        <v>12</v>
      </c>
      <c r="B54" s="79">
        <v>15</v>
      </c>
      <c r="C54" s="182" t="s">
        <v>110</v>
      </c>
      <c r="D54" s="144" t="s">
        <v>191</v>
      </c>
      <c r="E54" s="145"/>
      <c r="F54" s="146"/>
      <c r="G54" s="150">
        <v>106</v>
      </c>
    </row>
    <row r="55" spans="1:7" ht="75" customHeight="1">
      <c r="A55" s="79">
        <v>12</v>
      </c>
      <c r="B55" s="79">
        <v>16</v>
      </c>
      <c r="C55" s="182" t="s">
        <v>111</v>
      </c>
      <c r="D55" s="144" t="s">
        <v>191</v>
      </c>
      <c r="E55" s="145"/>
      <c r="F55" s="146"/>
      <c r="G55" s="150">
        <v>106</v>
      </c>
    </row>
    <row r="56" spans="1:7" ht="13.5">
      <c r="A56" s="79">
        <v>13</v>
      </c>
      <c r="B56" s="79">
        <v>15</v>
      </c>
      <c r="C56" s="182" t="s">
        <v>112</v>
      </c>
      <c r="D56" s="144" t="s">
        <v>191</v>
      </c>
      <c r="E56" s="145"/>
      <c r="F56" s="146"/>
      <c r="G56" s="150">
        <v>106</v>
      </c>
    </row>
    <row r="57" spans="1:7" ht="13.5">
      <c r="A57" s="79">
        <v>13</v>
      </c>
      <c r="B57" s="79">
        <v>16</v>
      </c>
      <c r="C57" s="182" t="s">
        <v>113</v>
      </c>
      <c r="D57" s="144" t="s">
        <v>191</v>
      </c>
      <c r="E57" s="145"/>
      <c r="F57" s="146"/>
      <c r="G57" s="150">
        <v>106</v>
      </c>
    </row>
    <row r="58" spans="1:7" ht="13.5">
      <c r="A58" s="79">
        <v>13</v>
      </c>
      <c r="B58" s="79">
        <v>17</v>
      </c>
      <c r="C58" s="182" t="s">
        <v>114</v>
      </c>
      <c r="D58" s="144" t="s">
        <v>191</v>
      </c>
      <c r="E58" s="145"/>
      <c r="F58" s="146"/>
      <c r="G58" s="150">
        <v>106</v>
      </c>
    </row>
    <row r="59" spans="1:7" ht="13.5">
      <c r="A59" s="79">
        <v>13</v>
      </c>
      <c r="B59" s="79">
        <v>18</v>
      </c>
      <c r="C59" s="182" t="s">
        <v>230</v>
      </c>
      <c r="D59" s="144" t="s">
        <v>191</v>
      </c>
      <c r="E59" s="145"/>
      <c r="F59" s="146"/>
      <c r="G59" s="150">
        <v>106</v>
      </c>
    </row>
    <row r="60" spans="1:7" ht="12.75">
      <c r="A60" s="236" t="s">
        <v>77</v>
      </c>
      <c r="B60" s="236"/>
      <c r="C60" s="236"/>
      <c r="D60" s="236"/>
      <c r="E60" s="236"/>
      <c r="F60" s="236"/>
      <c r="G60" s="236"/>
    </row>
    <row r="61" spans="1:7" ht="12.75">
      <c r="A61" s="229" t="s">
        <v>275</v>
      </c>
      <c r="B61" s="229"/>
      <c r="C61" s="229"/>
      <c r="D61" s="229"/>
      <c r="E61" s="229"/>
      <c r="F61" s="229"/>
      <c r="G61" s="229"/>
    </row>
    <row r="62" spans="1:7" ht="13.5" customHeight="1">
      <c r="A62" s="220" t="s">
        <v>73</v>
      </c>
      <c r="B62" s="221"/>
      <c r="C62" s="221"/>
      <c r="D62" s="221"/>
      <c r="E62" s="221"/>
      <c r="F62" s="221"/>
      <c r="G62" s="222"/>
    </row>
    <row r="63" spans="1:7" ht="12.75">
      <c r="A63" s="223"/>
      <c r="B63" s="224"/>
      <c r="C63" s="224"/>
      <c r="D63" s="224"/>
      <c r="E63" s="224"/>
      <c r="F63" s="224"/>
      <c r="G63" s="225"/>
    </row>
    <row r="64" spans="1:7" ht="12.75">
      <c r="A64" s="230" t="s">
        <v>59</v>
      </c>
      <c r="B64" s="230" t="s">
        <v>44</v>
      </c>
      <c r="C64" s="232" t="s">
        <v>0</v>
      </c>
      <c r="D64" s="232" t="s">
        <v>60</v>
      </c>
      <c r="E64" s="232"/>
      <c r="F64" s="232"/>
      <c r="G64" s="234" t="s">
        <v>21</v>
      </c>
    </row>
    <row r="65" spans="1:7" ht="12.75">
      <c r="A65" s="231"/>
      <c r="B65" s="231"/>
      <c r="C65" s="233"/>
      <c r="D65" s="233"/>
      <c r="E65" s="233"/>
      <c r="F65" s="233"/>
      <c r="G65" s="235"/>
    </row>
    <row r="66" spans="1:7" ht="27">
      <c r="A66" s="79">
        <v>14</v>
      </c>
      <c r="B66" s="79">
        <v>15</v>
      </c>
      <c r="C66" s="182" t="s">
        <v>115</v>
      </c>
      <c r="D66" s="144" t="s">
        <v>191</v>
      </c>
      <c r="E66" s="145"/>
      <c r="F66" s="146"/>
      <c r="G66" s="150">
        <v>106</v>
      </c>
    </row>
    <row r="67" spans="1:7" ht="27">
      <c r="A67" s="181">
        <v>14</v>
      </c>
      <c r="B67" s="181">
        <v>16</v>
      </c>
      <c r="C67" s="184" t="s">
        <v>116</v>
      </c>
      <c r="D67" s="186" t="s">
        <v>191</v>
      </c>
      <c r="E67" s="187"/>
      <c r="F67" s="188"/>
      <c r="G67" s="192">
        <v>106</v>
      </c>
    </row>
    <row r="68" spans="1:7" ht="40.5">
      <c r="A68" s="79">
        <v>14</v>
      </c>
      <c r="B68" s="79">
        <v>17</v>
      </c>
      <c r="C68" s="182" t="s">
        <v>117</v>
      </c>
      <c r="D68" s="144" t="s">
        <v>191</v>
      </c>
      <c r="E68" s="145"/>
      <c r="F68" s="146"/>
      <c r="G68" s="150">
        <v>106</v>
      </c>
    </row>
    <row r="69" spans="1:7" ht="40.5">
      <c r="A69" s="79">
        <v>14</v>
      </c>
      <c r="B69" s="79">
        <v>18</v>
      </c>
      <c r="C69" s="182" t="s">
        <v>118</v>
      </c>
      <c r="D69" s="144" t="s">
        <v>191</v>
      </c>
      <c r="E69" s="145"/>
      <c r="F69" s="146"/>
      <c r="G69" s="150">
        <v>106</v>
      </c>
    </row>
    <row r="70" spans="1:7" ht="99.75" customHeight="1">
      <c r="A70" s="79">
        <v>15</v>
      </c>
      <c r="B70" s="79">
        <v>19</v>
      </c>
      <c r="C70" s="182" t="s">
        <v>119</v>
      </c>
      <c r="D70" s="144" t="s">
        <v>192</v>
      </c>
      <c r="E70" s="145"/>
      <c r="F70" s="146"/>
      <c r="G70" s="150">
        <v>53</v>
      </c>
    </row>
    <row r="71" spans="1:7" ht="83.25" customHeight="1">
      <c r="A71" s="79">
        <v>15</v>
      </c>
      <c r="B71" s="79">
        <v>20</v>
      </c>
      <c r="C71" s="182" t="s">
        <v>120</v>
      </c>
      <c r="D71" s="144" t="s">
        <v>192</v>
      </c>
      <c r="E71" s="145"/>
      <c r="F71" s="146"/>
      <c r="G71" s="150">
        <v>53</v>
      </c>
    </row>
    <row r="72" spans="1:7" ht="351">
      <c r="A72" s="79">
        <v>16</v>
      </c>
      <c r="B72" s="79">
        <v>21</v>
      </c>
      <c r="C72" s="182" t="s">
        <v>121</v>
      </c>
      <c r="D72" s="144" t="s">
        <v>122</v>
      </c>
      <c r="E72" s="145"/>
      <c r="F72" s="146"/>
      <c r="G72" s="150">
        <v>80</v>
      </c>
    </row>
    <row r="73" spans="1:7" ht="12.75">
      <c r="A73" s="236" t="s">
        <v>77</v>
      </c>
      <c r="B73" s="236"/>
      <c r="C73" s="236"/>
      <c r="D73" s="236"/>
      <c r="E73" s="236"/>
      <c r="F73" s="236"/>
      <c r="G73" s="236"/>
    </row>
    <row r="74" spans="1:7" ht="12.75">
      <c r="A74" s="229" t="s">
        <v>275</v>
      </c>
      <c r="B74" s="229"/>
      <c r="C74" s="229"/>
      <c r="D74" s="229"/>
      <c r="E74" s="229"/>
      <c r="F74" s="229"/>
      <c r="G74" s="229"/>
    </row>
    <row r="75" spans="1:7" ht="13.5" customHeight="1">
      <c r="A75" s="220" t="s">
        <v>73</v>
      </c>
      <c r="B75" s="221"/>
      <c r="C75" s="221"/>
      <c r="D75" s="221"/>
      <c r="E75" s="221"/>
      <c r="F75" s="221"/>
      <c r="G75" s="222"/>
    </row>
    <row r="76" spans="1:7" ht="12.75">
      <c r="A76" s="223"/>
      <c r="B76" s="224"/>
      <c r="C76" s="224"/>
      <c r="D76" s="224"/>
      <c r="E76" s="224"/>
      <c r="F76" s="224"/>
      <c r="G76" s="225"/>
    </row>
    <row r="77" spans="1:7" ht="12.75">
      <c r="A77" s="230" t="s">
        <v>59</v>
      </c>
      <c r="B77" s="230" t="s">
        <v>44</v>
      </c>
      <c r="C77" s="232" t="s">
        <v>0</v>
      </c>
      <c r="D77" s="232" t="s">
        <v>60</v>
      </c>
      <c r="E77" s="232"/>
      <c r="F77" s="232"/>
      <c r="G77" s="234" t="s">
        <v>21</v>
      </c>
    </row>
    <row r="78" spans="1:7" ht="12.75">
      <c r="A78" s="231"/>
      <c r="B78" s="231"/>
      <c r="C78" s="233"/>
      <c r="D78" s="233"/>
      <c r="E78" s="233"/>
      <c r="F78" s="233"/>
      <c r="G78" s="235"/>
    </row>
    <row r="79" spans="1:7" ht="13.5">
      <c r="A79" s="180"/>
      <c r="B79" s="180"/>
      <c r="C79" s="183"/>
      <c r="D79" s="147"/>
      <c r="E79" s="148"/>
      <c r="F79" s="149"/>
      <c r="G79" s="190"/>
    </row>
    <row r="80" spans="1:7" ht="409.5">
      <c r="A80" s="79">
        <v>17</v>
      </c>
      <c r="B80" s="79">
        <v>23</v>
      </c>
      <c r="C80" s="182" t="s">
        <v>123</v>
      </c>
      <c r="D80" s="144" t="s">
        <v>256</v>
      </c>
      <c r="E80" s="145"/>
      <c r="F80" s="146"/>
      <c r="G80" s="150">
        <v>100</v>
      </c>
    </row>
    <row r="81" spans="1:7" ht="40.5">
      <c r="A81" s="79">
        <v>18</v>
      </c>
      <c r="B81" s="79">
        <v>24</v>
      </c>
      <c r="C81" s="182" t="s">
        <v>124</v>
      </c>
      <c r="D81" s="240" t="s">
        <v>125</v>
      </c>
      <c r="E81" s="241"/>
      <c r="F81" s="242"/>
      <c r="G81" s="150">
        <v>30</v>
      </c>
    </row>
    <row r="82" spans="1:7" ht="27">
      <c r="A82" s="79">
        <v>19</v>
      </c>
      <c r="B82" s="79">
        <v>26</v>
      </c>
      <c r="C82" s="182" t="s">
        <v>126</v>
      </c>
      <c r="D82" s="240" t="s">
        <v>127</v>
      </c>
      <c r="E82" s="241"/>
      <c r="F82" s="242"/>
      <c r="G82" s="150">
        <v>80</v>
      </c>
    </row>
    <row r="83" spans="1:7" ht="42.75" customHeight="1">
      <c r="A83" s="79">
        <v>20</v>
      </c>
      <c r="B83" s="79">
        <v>27</v>
      </c>
      <c r="C83" s="189" t="s">
        <v>257</v>
      </c>
      <c r="D83" s="226" t="s">
        <v>258</v>
      </c>
      <c r="E83" s="227"/>
      <c r="F83" s="228"/>
      <c r="G83" s="150">
        <v>10</v>
      </c>
    </row>
    <row r="84" spans="1:7" ht="116.25" customHeight="1">
      <c r="A84" s="79">
        <v>21</v>
      </c>
      <c r="B84" s="79">
        <v>25</v>
      </c>
      <c r="C84" s="189" t="s">
        <v>259</v>
      </c>
      <c r="D84" s="226" t="s">
        <v>190</v>
      </c>
      <c r="E84" s="227"/>
      <c r="F84" s="228"/>
      <c r="G84" s="150">
        <v>63</v>
      </c>
    </row>
  </sheetData>
  <sheetProtection/>
  <mergeCells count="69">
    <mergeCell ref="A6:A7"/>
    <mergeCell ref="A4:G4"/>
    <mergeCell ref="D14:F14"/>
    <mergeCell ref="B6:B7"/>
    <mergeCell ref="A2:G2"/>
    <mergeCell ref="A3:G3"/>
    <mergeCell ref="D13:F13"/>
    <mergeCell ref="D8:F8"/>
    <mergeCell ref="D9:F9"/>
    <mergeCell ref="D10:F10"/>
    <mergeCell ref="D82:F82"/>
    <mergeCell ref="D27:F27"/>
    <mergeCell ref="A5:G5"/>
    <mergeCell ref="C6:C7"/>
    <mergeCell ref="D6:F7"/>
    <mergeCell ref="D25:F25"/>
    <mergeCell ref="D26:F26"/>
    <mergeCell ref="D28:F28"/>
    <mergeCell ref="D29:F29"/>
    <mergeCell ref="G6:G7"/>
    <mergeCell ref="D33:F33"/>
    <mergeCell ref="D31:F31"/>
    <mergeCell ref="D30:F30"/>
    <mergeCell ref="A23:A24"/>
    <mergeCell ref="B23:B24"/>
    <mergeCell ref="G23:G24"/>
    <mergeCell ref="A20:G20"/>
    <mergeCell ref="C23:C24"/>
    <mergeCell ref="D23:F24"/>
    <mergeCell ref="D11:F11"/>
    <mergeCell ref="D12:F12"/>
    <mergeCell ref="D32:F32"/>
    <mergeCell ref="A21:G22"/>
    <mergeCell ref="C40:C41"/>
    <mergeCell ref="D40:F41"/>
    <mergeCell ref="G40:G41"/>
    <mergeCell ref="D81:F81"/>
    <mergeCell ref="D15:F15"/>
    <mergeCell ref="D16:F16"/>
    <mergeCell ref="D17:F17"/>
    <mergeCell ref="D18:F18"/>
    <mergeCell ref="D43:F43"/>
    <mergeCell ref="A19:G19"/>
    <mergeCell ref="A37:G37"/>
    <mergeCell ref="A38:G38"/>
    <mergeCell ref="A60:G60"/>
    <mergeCell ref="A61:G61"/>
    <mergeCell ref="D34:F34"/>
    <mergeCell ref="D35:F35"/>
    <mergeCell ref="A36:G36"/>
    <mergeCell ref="A39:G39"/>
    <mergeCell ref="A40:A41"/>
    <mergeCell ref="B40:B41"/>
    <mergeCell ref="A64:A65"/>
    <mergeCell ref="B64:B65"/>
    <mergeCell ref="C64:C65"/>
    <mergeCell ref="D64:F65"/>
    <mergeCell ref="G64:G65"/>
    <mergeCell ref="A73:G73"/>
    <mergeCell ref="A62:G63"/>
    <mergeCell ref="A75:G76"/>
    <mergeCell ref="D83:F83"/>
    <mergeCell ref="D84:F84"/>
    <mergeCell ref="A74:G74"/>
    <mergeCell ref="A77:A78"/>
    <mergeCell ref="B77:B78"/>
    <mergeCell ref="C77:C78"/>
    <mergeCell ref="D77:F78"/>
    <mergeCell ref="G77:G78"/>
  </mergeCells>
  <printOptions/>
  <pageMargins left="0.748031496062992" right="0.748031496062992" top="0.984251968503937" bottom="0.984251968503937" header="0" footer="0"/>
  <pageSetup fitToHeight="0" fitToWidth="1" horizontalDpi="600" verticalDpi="600" orientation="portrait" scale="71" r:id="rId1"/>
  <rowBreaks count="3" manualBreakCount="3">
    <brk id="18" max="255" man="1"/>
    <brk id="35" max="255" man="1"/>
    <brk id="7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H46"/>
  <sheetViews>
    <sheetView view="pageBreakPreview" zoomScaleSheetLayoutView="100" zoomScalePageLayoutView="0" workbookViewId="0" topLeftCell="A22">
      <selection activeCell="H18" sqref="H18"/>
    </sheetView>
  </sheetViews>
  <sheetFormatPr defaultColWidth="11.421875" defaultRowHeight="12.75"/>
  <cols>
    <col min="1" max="7" width="11.421875" style="11" customWidth="1"/>
    <col min="8" max="8" width="12.140625" style="11" customWidth="1"/>
  </cols>
  <sheetData>
    <row r="1" ht="14.25" thickBot="1"/>
    <row r="2" spans="1:8" ht="24.75" customHeight="1">
      <c r="A2" s="334" t="s">
        <v>77</v>
      </c>
      <c r="B2" s="335"/>
      <c r="C2" s="335"/>
      <c r="D2" s="335"/>
      <c r="E2" s="335"/>
      <c r="F2" s="335"/>
      <c r="G2" s="335"/>
      <c r="H2" s="336"/>
    </row>
    <row r="3" spans="1:8" ht="19.5" customHeight="1" thickBot="1">
      <c r="A3" s="337" t="s">
        <v>275</v>
      </c>
      <c r="B3" s="338"/>
      <c r="C3" s="338"/>
      <c r="D3" s="338"/>
      <c r="E3" s="338"/>
      <c r="F3" s="338"/>
      <c r="G3" s="338"/>
      <c r="H3" s="339"/>
    </row>
    <row r="4" spans="1:8" ht="6" customHeight="1" thickBot="1">
      <c r="A4" s="13"/>
      <c r="B4" s="14"/>
      <c r="C4" s="14"/>
      <c r="D4" s="14"/>
      <c r="E4" s="14"/>
      <c r="F4" s="14"/>
      <c r="G4" s="14"/>
      <c r="H4" s="72"/>
    </row>
    <row r="5" spans="1:8" ht="22.5" customHeight="1" thickBot="1">
      <c r="A5" s="444" t="s">
        <v>210</v>
      </c>
      <c r="B5" s="445"/>
      <c r="C5" s="445"/>
      <c r="D5" s="445"/>
      <c r="E5" s="445"/>
      <c r="F5" s="445"/>
      <c r="G5" s="445"/>
      <c r="H5" s="446"/>
    </row>
    <row r="6" spans="1:8" ht="5.25" customHeight="1" thickBot="1">
      <c r="A6" s="73"/>
      <c r="B6" s="74"/>
      <c r="C6" s="74"/>
      <c r="D6" s="74"/>
      <c r="E6" s="74"/>
      <c r="F6" s="74"/>
      <c r="G6" s="74"/>
      <c r="H6" s="75"/>
    </row>
    <row r="7" spans="1:8" ht="15.75" customHeight="1">
      <c r="A7" s="438" t="s">
        <v>211</v>
      </c>
      <c r="B7" s="439"/>
      <c r="C7" s="439"/>
      <c r="D7" s="439"/>
      <c r="E7" s="439"/>
      <c r="F7" s="439"/>
      <c r="G7" s="439"/>
      <c r="H7" s="440"/>
    </row>
    <row r="8" spans="1:8" ht="13.5" customHeight="1">
      <c r="A8" s="441"/>
      <c r="B8" s="442"/>
      <c r="C8" s="442"/>
      <c r="D8" s="442"/>
      <c r="E8" s="442"/>
      <c r="F8" s="442"/>
      <c r="G8" s="442"/>
      <c r="H8" s="443"/>
    </row>
    <row r="9" spans="1:8" ht="5.25" customHeight="1">
      <c r="A9" s="447"/>
      <c r="B9" s="448"/>
      <c r="C9" s="448"/>
      <c r="D9" s="448"/>
      <c r="E9" s="448"/>
      <c r="F9" s="448"/>
      <c r="G9" s="448"/>
      <c r="H9" s="449"/>
    </row>
    <row r="10" spans="1:8" ht="15" customHeight="1">
      <c r="A10" s="450" t="s">
        <v>28</v>
      </c>
      <c r="B10" s="451"/>
      <c r="C10" s="451"/>
      <c r="D10" s="451" t="s">
        <v>29</v>
      </c>
      <c r="E10" s="451"/>
      <c r="F10" s="451"/>
      <c r="G10" s="451" t="s">
        <v>27</v>
      </c>
      <c r="H10" s="452"/>
    </row>
    <row r="11" spans="1:8" ht="13.5">
      <c r="A11" s="453">
        <v>0.01</v>
      </c>
      <c r="B11" s="434"/>
      <c r="C11" s="434"/>
      <c r="D11" s="454">
        <v>250</v>
      </c>
      <c r="E11" s="434"/>
      <c r="F11" s="434"/>
      <c r="G11" s="455">
        <v>1</v>
      </c>
      <c r="H11" s="456"/>
    </row>
    <row r="12" spans="1:8" ht="13.5">
      <c r="A12" s="421">
        <v>250.01</v>
      </c>
      <c r="B12" s="422"/>
      <c r="C12" s="422"/>
      <c r="D12" s="423">
        <v>500</v>
      </c>
      <c r="E12" s="424"/>
      <c r="F12" s="424"/>
      <c r="G12" s="425">
        <v>0.9</v>
      </c>
      <c r="H12" s="426"/>
    </row>
    <row r="13" spans="1:8" ht="13.5">
      <c r="A13" s="421">
        <v>500.01</v>
      </c>
      <c r="B13" s="422"/>
      <c r="C13" s="422"/>
      <c r="D13" s="423">
        <v>1000</v>
      </c>
      <c r="E13" s="424"/>
      <c r="F13" s="424"/>
      <c r="G13" s="425">
        <v>0.8</v>
      </c>
      <c r="H13" s="426"/>
    </row>
    <row r="14" spans="1:8" ht="13.5">
      <c r="A14" s="421">
        <v>1000.01</v>
      </c>
      <c r="B14" s="422"/>
      <c r="C14" s="422"/>
      <c r="D14" s="423">
        <v>1500</v>
      </c>
      <c r="E14" s="424"/>
      <c r="F14" s="424"/>
      <c r="G14" s="425">
        <v>0.7</v>
      </c>
      <c r="H14" s="426"/>
    </row>
    <row r="15" spans="1:8" ht="13.5">
      <c r="A15" s="421">
        <v>1500.01</v>
      </c>
      <c r="B15" s="422"/>
      <c r="C15" s="422"/>
      <c r="D15" s="423">
        <v>2000</v>
      </c>
      <c r="E15" s="424"/>
      <c r="F15" s="424"/>
      <c r="G15" s="425">
        <v>0.6</v>
      </c>
      <c r="H15" s="426"/>
    </row>
    <row r="16" spans="1:8" ht="13.5">
      <c r="A16" s="421">
        <v>2000.01</v>
      </c>
      <c r="B16" s="422"/>
      <c r="C16" s="422"/>
      <c r="D16" s="423">
        <v>2500</v>
      </c>
      <c r="E16" s="424"/>
      <c r="F16" s="424"/>
      <c r="G16" s="425">
        <v>0.5</v>
      </c>
      <c r="H16" s="426"/>
    </row>
    <row r="17" spans="1:8" ht="13.5">
      <c r="A17" s="421">
        <v>2500.01</v>
      </c>
      <c r="B17" s="422"/>
      <c r="C17" s="422"/>
      <c r="D17" s="423">
        <v>5000</v>
      </c>
      <c r="E17" s="424"/>
      <c r="F17" s="424"/>
      <c r="G17" s="457">
        <v>0.4</v>
      </c>
      <c r="H17" s="458"/>
    </row>
    <row r="18" spans="1:8" ht="13.5">
      <c r="A18" s="195"/>
      <c r="B18" s="196">
        <v>5000.01</v>
      </c>
      <c r="C18" s="196"/>
      <c r="D18" s="197"/>
      <c r="E18" s="197">
        <v>10000</v>
      </c>
      <c r="F18" s="198"/>
      <c r="G18" s="199">
        <v>0.35</v>
      </c>
      <c r="H18" s="200"/>
    </row>
    <row r="19" spans="1:8" ht="14.25" thickBot="1">
      <c r="A19" s="427">
        <v>10000.01</v>
      </c>
      <c r="B19" s="428"/>
      <c r="C19" s="428"/>
      <c r="D19" s="428" t="s">
        <v>263</v>
      </c>
      <c r="E19" s="428"/>
      <c r="F19" s="428"/>
      <c r="G19" s="429">
        <v>0.3</v>
      </c>
      <c r="H19" s="430"/>
    </row>
    <row r="20" spans="1:8" ht="13.5">
      <c r="A20" s="76"/>
      <c r="B20" s="77"/>
      <c r="C20" s="77"/>
      <c r="D20" s="77"/>
      <c r="E20" s="77"/>
      <c r="F20" s="77"/>
      <c r="G20" s="193"/>
      <c r="H20" s="194"/>
    </row>
    <row r="21" spans="1:8" ht="17.25" customHeight="1" thickBot="1">
      <c r="A21" s="76"/>
      <c r="B21" s="77"/>
      <c r="C21" s="77"/>
      <c r="D21" s="77"/>
      <c r="E21" s="77"/>
      <c r="F21" s="77"/>
      <c r="G21" s="60"/>
      <c r="H21" s="78"/>
    </row>
    <row r="22" spans="1:8" ht="13.5" customHeight="1">
      <c r="A22" s="438" t="s">
        <v>224</v>
      </c>
      <c r="B22" s="439"/>
      <c r="C22" s="439"/>
      <c r="D22" s="439"/>
      <c r="E22" s="439"/>
      <c r="F22" s="439"/>
      <c r="G22" s="439"/>
      <c r="H22" s="440"/>
    </row>
    <row r="23" spans="1:8" ht="13.5" customHeight="1">
      <c r="A23" s="460"/>
      <c r="B23" s="461"/>
      <c r="C23" s="461"/>
      <c r="D23" s="461"/>
      <c r="E23" s="461"/>
      <c r="F23" s="461"/>
      <c r="G23" s="461"/>
      <c r="H23" s="462"/>
    </row>
    <row r="24" spans="1:8" ht="13.5" customHeight="1">
      <c r="A24" s="441"/>
      <c r="B24" s="442"/>
      <c r="C24" s="442"/>
      <c r="D24" s="442"/>
      <c r="E24" s="442"/>
      <c r="F24" s="442"/>
      <c r="G24" s="442"/>
      <c r="H24" s="443"/>
    </row>
    <row r="25" spans="1:8" ht="5.25" customHeight="1">
      <c r="A25" s="73"/>
      <c r="B25" s="74"/>
      <c r="C25" s="74"/>
      <c r="D25" s="74"/>
      <c r="E25" s="74"/>
      <c r="F25" s="74"/>
      <c r="G25" s="74"/>
      <c r="H25" s="75"/>
    </row>
    <row r="26" spans="1:8" ht="13.5">
      <c r="A26" s="433" t="s">
        <v>28</v>
      </c>
      <c r="B26" s="434"/>
      <c r="C26" s="434"/>
      <c r="D26" s="434" t="s">
        <v>29</v>
      </c>
      <c r="E26" s="434"/>
      <c r="F26" s="434"/>
      <c r="G26" s="434" t="s">
        <v>27</v>
      </c>
      <c r="H26" s="435"/>
    </row>
    <row r="27" spans="1:8" ht="13.5">
      <c r="A27" s="431">
        <v>0</v>
      </c>
      <c r="B27" s="425"/>
      <c r="C27" s="425"/>
      <c r="D27" s="423">
        <v>1000</v>
      </c>
      <c r="E27" s="424"/>
      <c r="F27" s="424"/>
      <c r="G27" s="425">
        <v>1</v>
      </c>
      <c r="H27" s="426"/>
    </row>
    <row r="28" spans="1:8" ht="13.5">
      <c r="A28" s="432">
        <v>1000.01</v>
      </c>
      <c r="B28" s="424"/>
      <c r="C28" s="424"/>
      <c r="D28" s="423">
        <v>1500</v>
      </c>
      <c r="E28" s="424"/>
      <c r="F28" s="424"/>
      <c r="G28" s="425">
        <v>0.4</v>
      </c>
      <c r="H28" s="426"/>
    </row>
    <row r="29" spans="1:8" ht="13.5">
      <c r="A29" s="432">
        <v>1500.01</v>
      </c>
      <c r="B29" s="424"/>
      <c r="C29" s="424"/>
      <c r="D29" s="423">
        <v>2000</v>
      </c>
      <c r="E29" s="424"/>
      <c r="F29" s="424"/>
      <c r="G29" s="425">
        <v>0.3</v>
      </c>
      <c r="H29" s="426"/>
    </row>
    <row r="30" spans="1:8" ht="13.5">
      <c r="A30" s="432">
        <v>2000.01</v>
      </c>
      <c r="B30" s="424"/>
      <c r="C30" s="424"/>
      <c r="D30" s="423">
        <v>5000</v>
      </c>
      <c r="E30" s="424"/>
      <c r="F30" s="424"/>
      <c r="G30" s="425">
        <v>0.1</v>
      </c>
      <c r="H30" s="426"/>
    </row>
    <row r="31" spans="1:8" ht="13.5">
      <c r="A31" s="421">
        <v>5000.01</v>
      </c>
      <c r="B31" s="422"/>
      <c r="C31" s="422"/>
      <c r="D31" s="423">
        <v>10000</v>
      </c>
      <c r="E31" s="424"/>
      <c r="F31" s="424"/>
      <c r="G31" s="425">
        <v>0.08</v>
      </c>
      <c r="H31" s="426"/>
    </row>
    <row r="32" spans="1:8" ht="14.25" thickBot="1">
      <c r="A32" s="427">
        <v>10000.01</v>
      </c>
      <c r="B32" s="428"/>
      <c r="C32" s="428"/>
      <c r="D32" s="436" t="s">
        <v>213</v>
      </c>
      <c r="E32" s="437"/>
      <c r="F32" s="437"/>
      <c r="G32" s="429">
        <v>0.06</v>
      </c>
      <c r="H32" s="430"/>
    </row>
    <row r="33" spans="1:8" ht="5.25" customHeight="1" thickBot="1">
      <c r="A33" s="73"/>
      <c r="B33" s="74"/>
      <c r="C33" s="74"/>
      <c r="D33" s="74"/>
      <c r="E33" s="74"/>
      <c r="F33" s="74"/>
      <c r="G33" s="74"/>
      <c r="H33" s="75"/>
    </row>
    <row r="34" spans="1:8" ht="13.5" customHeight="1">
      <c r="A34" s="438" t="s">
        <v>212</v>
      </c>
      <c r="B34" s="439"/>
      <c r="C34" s="439"/>
      <c r="D34" s="439"/>
      <c r="E34" s="439"/>
      <c r="F34" s="439"/>
      <c r="G34" s="439"/>
      <c r="H34" s="440"/>
    </row>
    <row r="35" spans="1:8" ht="13.5" customHeight="1">
      <c r="A35" s="441"/>
      <c r="B35" s="442"/>
      <c r="C35" s="442"/>
      <c r="D35" s="442"/>
      <c r="E35" s="442"/>
      <c r="F35" s="442"/>
      <c r="G35" s="442"/>
      <c r="H35" s="443"/>
    </row>
    <row r="36" spans="1:8" ht="5.25" customHeight="1">
      <c r="A36" s="73"/>
      <c r="B36" s="74"/>
      <c r="C36" s="74"/>
      <c r="D36" s="74"/>
      <c r="E36" s="74"/>
      <c r="F36" s="74"/>
      <c r="G36" s="74"/>
      <c r="H36" s="75"/>
    </row>
    <row r="37" spans="1:8" ht="13.5">
      <c r="A37" s="433" t="s">
        <v>28</v>
      </c>
      <c r="B37" s="434"/>
      <c r="C37" s="434"/>
      <c r="D37" s="434" t="s">
        <v>29</v>
      </c>
      <c r="E37" s="434"/>
      <c r="F37" s="434"/>
      <c r="G37" s="434" t="s">
        <v>27</v>
      </c>
      <c r="H37" s="435"/>
    </row>
    <row r="38" spans="1:8" ht="13.5">
      <c r="A38" s="431">
        <v>0</v>
      </c>
      <c r="B38" s="425"/>
      <c r="C38" s="425"/>
      <c r="D38" s="423">
        <v>1000</v>
      </c>
      <c r="E38" s="424"/>
      <c r="F38" s="424"/>
      <c r="G38" s="425">
        <v>1</v>
      </c>
      <c r="H38" s="426"/>
    </row>
    <row r="39" spans="1:8" ht="13.5">
      <c r="A39" s="432">
        <v>1000.01</v>
      </c>
      <c r="B39" s="424"/>
      <c r="C39" s="424"/>
      <c r="D39" s="423">
        <v>1500</v>
      </c>
      <c r="E39" s="424"/>
      <c r="F39" s="424"/>
      <c r="G39" s="425">
        <v>0.4</v>
      </c>
      <c r="H39" s="426"/>
    </row>
    <row r="40" spans="1:8" ht="13.5">
      <c r="A40" s="432">
        <v>1500.01</v>
      </c>
      <c r="B40" s="424"/>
      <c r="C40" s="424"/>
      <c r="D40" s="423">
        <v>2000</v>
      </c>
      <c r="E40" s="424"/>
      <c r="F40" s="424"/>
      <c r="G40" s="425">
        <v>0.3</v>
      </c>
      <c r="H40" s="426"/>
    </row>
    <row r="41" spans="1:8" ht="13.5">
      <c r="A41" s="432">
        <v>2000.01</v>
      </c>
      <c r="B41" s="424"/>
      <c r="C41" s="424"/>
      <c r="D41" s="423">
        <v>5000</v>
      </c>
      <c r="E41" s="424"/>
      <c r="F41" s="424"/>
      <c r="G41" s="425">
        <v>0.1</v>
      </c>
      <c r="H41" s="426"/>
    </row>
    <row r="42" spans="1:8" ht="13.5">
      <c r="A42" s="421">
        <v>5000.01</v>
      </c>
      <c r="B42" s="422"/>
      <c r="C42" s="422"/>
      <c r="D42" s="423">
        <v>10000</v>
      </c>
      <c r="E42" s="424"/>
      <c r="F42" s="424"/>
      <c r="G42" s="425">
        <v>0.08</v>
      </c>
      <c r="H42" s="426"/>
    </row>
    <row r="43" spans="1:8" ht="14.25" thickBot="1">
      <c r="A43" s="427">
        <v>10000.01</v>
      </c>
      <c r="B43" s="428"/>
      <c r="C43" s="428"/>
      <c r="D43" s="428" t="s">
        <v>213</v>
      </c>
      <c r="E43" s="428"/>
      <c r="F43" s="428"/>
      <c r="G43" s="429">
        <v>0.06</v>
      </c>
      <c r="H43" s="430"/>
    </row>
    <row r="46" spans="2:8" ht="13.5">
      <c r="B46" s="459"/>
      <c r="C46" s="459"/>
      <c r="D46" s="459"/>
      <c r="E46" s="459"/>
      <c r="F46" s="459"/>
      <c r="G46" s="459"/>
      <c r="H46" s="459"/>
    </row>
  </sheetData>
  <sheetProtection/>
  <mergeCells count="77">
    <mergeCell ref="D27:F27"/>
    <mergeCell ref="A26:C26"/>
    <mergeCell ref="D13:F13"/>
    <mergeCell ref="G13:H13"/>
    <mergeCell ref="A14:C14"/>
    <mergeCell ref="D14:F14"/>
    <mergeCell ref="G14:H14"/>
    <mergeCell ref="A19:C19"/>
    <mergeCell ref="D19:F19"/>
    <mergeCell ref="G19:H19"/>
    <mergeCell ref="D40:F40"/>
    <mergeCell ref="G40:H40"/>
    <mergeCell ref="A15:C15"/>
    <mergeCell ref="D15:F15"/>
    <mergeCell ref="G15:H15"/>
    <mergeCell ref="B46:H46"/>
    <mergeCell ref="D26:F26"/>
    <mergeCell ref="G26:H26"/>
    <mergeCell ref="A22:H24"/>
    <mergeCell ref="A27:C27"/>
    <mergeCell ref="A16:C16"/>
    <mergeCell ref="D16:F16"/>
    <mergeCell ref="G16:H16"/>
    <mergeCell ref="A17:C17"/>
    <mergeCell ref="D17:F17"/>
    <mergeCell ref="G17:H17"/>
    <mergeCell ref="A11:C11"/>
    <mergeCell ref="D11:F11"/>
    <mergeCell ref="A12:C12"/>
    <mergeCell ref="D12:F12"/>
    <mergeCell ref="G12:H12"/>
    <mergeCell ref="A13:C13"/>
    <mergeCell ref="G11:H11"/>
    <mergeCell ref="A2:H2"/>
    <mergeCell ref="A3:H3"/>
    <mergeCell ref="A5:H5"/>
    <mergeCell ref="A9:H9"/>
    <mergeCell ref="A10:C10"/>
    <mergeCell ref="D10:F10"/>
    <mergeCell ref="A7:H8"/>
    <mergeCell ref="G10:H10"/>
    <mergeCell ref="G27:H27"/>
    <mergeCell ref="A30:C30"/>
    <mergeCell ref="D30:F30"/>
    <mergeCell ref="G30:H30"/>
    <mergeCell ref="A29:C29"/>
    <mergeCell ref="D29:F29"/>
    <mergeCell ref="G29:H29"/>
    <mergeCell ref="A28:C28"/>
    <mergeCell ref="D28:F28"/>
    <mergeCell ref="G28:H28"/>
    <mergeCell ref="A37:C37"/>
    <mergeCell ref="D37:F37"/>
    <mergeCell ref="G37:H37"/>
    <mergeCell ref="A31:C31"/>
    <mergeCell ref="D31:F31"/>
    <mergeCell ref="G31:H31"/>
    <mergeCell ref="A32:C32"/>
    <mergeCell ref="D32:F32"/>
    <mergeCell ref="G32:H32"/>
    <mergeCell ref="A34:H35"/>
    <mergeCell ref="A38:C38"/>
    <mergeCell ref="D38:F38"/>
    <mergeCell ref="G38:H38"/>
    <mergeCell ref="A41:C41"/>
    <mergeCell ref="D41:F41"/>
    <mergeCell ref="G41:H41"/>
    <mergeCell ref="A39:C39"/>
    <mergeCell ref="D39:F39"/>
    <mergeCell ref="G39:H39"/>
    <mergeCell ref="A40:C40"/>
    <mergeCell ref="A42:C42"/>
    <mergeCell ref="D42:F42"/>
    <mergeCell ref="G42:H42"/>
    <mergeCell ref="A43:C43"/>
    <mergeCell ref="D43:F43"/>
    <mergeCell ref="G43:H43"/>
  </mergeCells>
  <printOptions/>
  <pageMargins left="0.75" right="0.75" top="1" bottom="1" header="0" footer="0"/>
  <pageSetup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11.421875" defaultRowHeight="12.75"/>
  <cols>
    <col min="1" max="5" width="11.421875" style="11" customWidth="1"/>
    <col min="6" max="6" width="10.57421875" style="11" customWidth="1"/>
    <col min="7" max="7" width="11.421875" style="11" customWidth="1"/>
    <col min="8" max="8" width="13.8515625" style="11" customWidth="1"/>
  </cols>
  <sheetData>
    <row r="1" ht="14.25" thickBot="1"/>
    <row r="2" spans="1:8" ht="24.75" customHeight="1">
      <c r="A2" s="334" t="s">
        <v>77</v>
      </c>
      <c r="B2" s="335"/>
      <c r="C2" s="335"/>
      <c r="D2" s="335"/>
      <c r="E2" s="335"/>
      <c r="F2" s="335"/>
      <c r="G2" s="335"/>
      <c r="H2" s="336"/>
    </row>
    <row r="3" spans="1:8" ht="28.5" customHeight="1" thickBot="1">
      <c r="A3" s="337" t="s">
        <v>275</v>
      </c>
      <c r="B3" s="338"/>
      <c r="C3" s="338"/>
      <c r="D3" s="338"/>
      <c r="E3" s="338"/>
      <c r="F3" s="338"/>
      <c r="G3" s="338"/>
      <c r="H3" s="339"/>
    </row>
    <row r="4" spans="1:8" ht="6" customHeight="1">
      <c r="A4" s="135"/>
      <c r="B4" s="136"/>
      <c r="C4" s="136"/>
      <c r="D4" s="136"/>
      <c r="E4" s="136"/>
      <c r="F4" s="136"/>
      <c r="G4" s="136"/>
      <c r="H4" s="137"/>
    </row>
    <row r="5" spans="1:8" ht="35.25" customHeight="1" thickBot="1">
      <c r="A5" s="463" t="s">
        <v>225</v>
      </c>
      <c r="B5" s="464"/>
      <c r="C5" s="464"/>
      <c r="D5" s="464"/>
      <c r="E5" s="464"/>
      <c r="F5" s="464"/>
      <c r="G5" s="464"/>
      <c r="H5" s="465"/>
    </row>
    <row r="6" spans="1:8" ht="5.25" customHeight="1">
      <c r="A6" s="73"/>
      <c r="B6" s="74"/>
      <c r="C6" s="74"/>
      <c r="D6" s="74"/>
      <c r="E6" s="74"/>
      <c r="F6" s="74"/>
      <c r="G6" s="74"/>
      <c r="H6" s="75"/>
    </row>
    <row r="7" spans="1:8" ht="33" customHeight="1">
      <c r="A7" s="466" t="s">
        <v>59</v>
      </c>
      <c r="B7" s="466"/>
      <c r="C7" s="466"/>
      <c r="D7" s="466" t="s">
        <v>184</v>
      </c>
      <c r="E7" s="466"/>
      <c r="F7" s="466"/>
      <c r="G7" s="466" t="s">
        <v>44</v>
      </c>
      <c r="H7" s="466"/>
    </row>
    <row r="8" spans="1:8" s="8" customFormat="1" ht="43.5" customHeight="1">
      <c r="A8" s="467">
        <v>0</v>
      </c>
      <c r="B8" s="467"/>
      <c r="C8" s="467"/>
      <c r="D8" s="470">
        <v>1</v>
      </c>
      <c r="E8" s="471"/>
      <c r="F8" s="471"/>
      <c r="G8" s="472" t="s">
        <v>185</v>
      </c>
      <c r="H8" s="472"/>
    </row>
    <row r="9" spans="1:8" s="8" customFormat="1" ht="33" customHeight="1">
      <c r="A9" s="467">
        <v>2</v>
      </c>
      <c r="B9" s="467"/>
      <c r="C9" s="467"/>
      <c r="D9" s="470">
        <v>0.9</v>
      </c>
      <c r="E9" s="471"/>
      <c r="F9" s="471"/>
      <c r="G9" s="472" t="s">
        <v>186</v>
      </c>
      <c r="H9" s="472"/>
    </row>
    <row r="10" spans="1:8" s="8" customFormat="1" ht="49.5" customHeight="1">
      <c r="A10" s="467">
        <v>3</v>
      </c>
      <c r="B10" s="467"/>
      <c r="C10" s="467"/>
      <c r="D10" s="468">
        <v>0.8</v>
      </c>
      <c r="E10" s="468"/>
      <c r="F10" s="468"/>
      <c r="G10" s="469" t="s">
        <v>260</v>
      </c>
      <c r="H10" s="469"/>
    </row>
    <row r="11" spans="1:8" ht="5.25" customHeight="1">
      <c r="A11" s="77"/>
      <c r="B11" s="77"/>
      <c r="C11" s="77"/>
      <c r="D11" s="77"/>
      <c r="E11" s="77"/>
      <c r="F11" s="77"/>
      <c r="G11" s="60"/>
      <c r="H11" s="60"/>
    </row>
    <row r="12" spans="1:8" ht="13.5">
      <c r="A12" s="74"/>
      <c r="B12" s="74"/>
      <c r="C12" s="74"/>
      <c r="D12" s="74"/>
      <c r="E12" s="74"/>
      <c r="F12" s="74"/>
      <c r="G12" s="74"/>
      <c r="H12" s="74"/>
    </row>
    <row r="13" spans="2:8" ht="13.5">
      <c r="B13" s="459"/>
      <c r="C13" s="459"/>
      <c r="D13" s="459"/>
      <c r="E13" s="459"/>
      <c r="F13" s="459"/>
      <c r="G13" s="459"/>
      <c r="H13" s="459"/>
    </row>
  </sheetData>
  <sheetProtection/>
  <mergeCells count="16">
    <mergeCell ref="B13:H13"/>
    <mergeCell ref="A10:C10"/>
    <mergeCell ref="D10:F10"/>
    <mergeCell ref="G10:H10"/>
    <mergeCell ref="A8:C8"/>
    <mergeCell ref="D8:F8"/>
    <mergeCell ref="G8:H8"/>
    <mergeCell ref="A9:C9"/>
    <mergeCell ref="D9:F9"/>
    <mergeCell ref="G9:H9"/>
    <mergeCell ref="A2:H2"/>
    <mergeCell ref="A3:H3"/>
    <mergeCell ref="A5:H5"/>
    <mergeCell ref="A7:C7"/>
    <mergeCell ref="D7:F7"/>
    <mergeCell ref="G7:H7"/>
  </mergeCells>
  <printOptions/>
  <pageMargins left="0.75" right="0.75" top="1" bottom="1" header="0" footer="0"/>
  <pageSetup horizontalDpi="600" verticalDpi="600" orientation="portrait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3"/>
  <sheetViews>
    <sheetView view="pageBreakPreview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10.7109375" style="141" customWidth="1"/>
    <col min="2" max="5" width="18.28125" style="141" customWidth="1"/>
  </cols>
  <sheetData>
    <row r="1" spans="1:5" ht="15" customHeight="1">
      <c r="A1" s="473" t="s">
        <v>229</v>
      </c>
      <c r="B1" s="473"/>
      <c r="C1" s="473"/>
      <c r="D1" s="473"/>
      <c r="E1" s="473"/>
    </row>
    <row r="2" spans="1:5" ht="12.75">
      <c r="A2" s="473" t="s">
        <v>276</v>
      </c>
      <c r="B2" s="473"/>
      <c r="C2" s="473"/>
      <c r="D2" s="473"/>
      <c r="E2" s="473"/>
    </row>
    <row r="3" spans="1:5" ht="13.5">
      <c r="A3" s="138"/>
      <c r="B3" s="138"/>
      <c r="C3" s="138"/>
      <c r="D3" s="138"/>
      <c r="E3" s="138"/>
    </row>
    <row r="4" spans="1:5" ht="19.5" customHeight="1">
      <c r="A4" s="474" t="s">
        <v>226</v>
      </c>
      <c r="B4" s="474"/>
      <c r="C4" s="474"/>
      <c r="D4" s="474"/>
      <c r="E4" s="474"/>
    </row>
    <row r="5" spans="1:5" ht="12.75">
      <c r="A5" s="139" t="s">
        <v>72</v>
      </c>
      <c r="B5" s="139">
        <v>55</v>
      </c>
      <c r="C5" s="139">
        <v>65</v>
      </c>
      <c r="D5" s="139">
        <v>75</v>
      </c>
      <c r="E5" s="139">
        <v>85</v>
      </c>
    </row>
    <row r="6" spans="1:5" ht="13.5">
      <c r="A6" s="139">
        <v>1</v>
      </c>
      <c r="B6" s="140">
        <v>0.9922</v>
      </c>
      <c r="C6" s="140">
        <v>0.9922</v>
      </c>
      <c r="D6" s="140">
        <v>0.9932</v>
      </c>
      <c r="E6" s="140">
        <v>0.994</v>
      </c>
    </row>
    <row r="7" spans="1:5" ht="13.5">
      <c r="A7" s="139">
        <v>2</v>
      </c>
      <c r="B7" s="140">
        <v>0.9841</v>
      </c>
      <c r="C7" s="140">
        <v>0.9841</v>
      </c>
      <c r="D7" s="140">
        <v>0.9863</v>
      </c>
      <c r="E7" s="140">
        <v>0.988</v>
      </c>
    </row>
    <row r="8" spans="1:5" ht="13.5">
      <c r="A8" s="139">
        <v>3</v>
      </c>
      <c r="B8" s="140">
        <v>0.9759</v>
      </c>
      <c r="C8" s="140">
        <v>0.9759</v>
      </c>
      <c r="D8" s="140">
        <v>0.9792</v>
      </c>
      <c r="E8" s="140">
        <v>0.9817</v>
      </c>
    </row>
    <row r="9" spans="1:5" ht="13.5">
      <c r="A9" s="139">
        <v>4</v>
      </c>
      <c r="B9" s="140">
        <v>0.9673</v>
      </c>
      <c r="C9" s="140">
        <v>0.9673</v>
      </c>
      <c r="D9" s="140">
        <v>0.9719</v>
      </c>
      <c r="E9" s="140">
        <v>0.9754</v>
      </c>
    </row>
    <row r="10" spans="1:5" ht="13.5">
      <c r="A10" s="139">
        <v>5</v>
      </c>
      <c r="B10" s="140">
        <v>0.9586</v>
      </c>
      <c r="C10" s="140">
        <v>0.9586</v>
      </c>
      <c r="D10" s="140">
        <v>0.9644</v>
      </c>
      <c r="E10" s="140">
        <v>0.9689</v>
      </c>
    </row>
    <row r="11" spans="1:5" ht="13.5">
      <c r="A11" s="139">
        <v>6</v>
      </c>
      <c r="B11" s="140">
        <v>0.9496</v>
      </c>
      <c r="C11" s="140">
        <v>0.9496</v>
      </c>
      <c r="D11" s="140">
        <v>0.9568</v>
      </c>
      <c r="E11" s="140">
        <v>0.9622</v>
      </c>
    </row>
    <row r="12" spans="1:5" ht="13.5">
      <c r="A12" s="139">
        <v>7</v>
      </c>
      <c r="B12" s="140">
        <v>0.9404</v>
      </c>
      <c r="C12" s="140">
        <v>0.9404</v>
      </c>
      <c r="D12" s="140">
        <v>0.949</v>
      </c>
      <c r="E12" s="140">
        <v>0.9554</v>
      </c>
    </row>
    <row r="13" spans="1:5" ht="13.5">
      <c r="A13" s="139">
        <v>8</v>
      </c>
      <c r="B13" s="140">
        <v>0.9309</v>
      </c>
      <c r="C13" s="140">
        <v>0.9309</v>
      </c>
      <c r="D13" s="140">
        <v>0.941</v>
      </c>
      <c r="E13" s="140">
        <v>0.9485</v>
      </c>
    </row>
    <row r="14" spans="1:5" ht="13.5">
      <c r="A14" s="139">
        <v>9</v>
      </c>
      <c r="B14" s="140">
        <v>0.9212</v>
      </c>
      <c r="C14" s="140">
        <v>0.9212</v>
      </c>
      <c r="D14" s="140">
        <v>0.9328</v>
      </c>
      <c r="E14" s="140">
        <v>0.9415</v>
      </c>
    </row>
    <row r="15" spans="1:5" ht="13.5">
      <c r="A15" s="139">
        <v>10</v>
      </c>
      <c r="B15" s="140">
        <v>0.9112</v>
      </c>
      <c r="C15" s="140">
        <v>0.9112</v>
      </c>
      <c r="D15" s="140">
        <v>0.9244</v>
      </c>
      <c r="E15" s="140">
        <v>0.9343</v>
      </c>
    </row>
    <row r="16" spans="1:5" ht="13.5">
      <c r="A16" s="139">
        <v>11</v>
      </c>
      <c r="B16" s="140">
        <v>0.9011</v>
      </c>
      <c r="C16" s="140">
        <v>0.9011</v>
      </c>
      <c r="D16" s="140">
        <v>0.9159</v>
      </c>
      <c r="E16" s="140">
        <v>0.9269</v>
      </c>
    </row>
    <row r="17" spans="1:5" ht="13.5">
      <c r="A17" s="139">
        <v>12</v>
      </c>
      <c r="B17" s="140">
        <v>0.8907</v>
      </c>
      <c r="C17" s="140">
        <v>0.8907</v>
      </c>
      <c r="D17" s="140">
        <v>0.9072</v>
      </c>
      <c r="E17" s="140">
        <v>0.9194</v>
      </c>
    </row>
    <row r="18" spans="1:5" ht="13.5">
      <c r="A18" s="139">
        <v>13</v>
      </c>
      <c r="B18" s="140">
        <v>0.88</v>
      </c>
      <c r="C18" s="140">
        <v>0.88</v>
      </c>
      <c r="D18" s="140">
        <v>0.8983</v>
      </c>
      <c r="E18" s="140">
        <v>0.9118</v>
      </c>
    </row>
    <row r="19" spans="1:5" ht="13.5">
      <c r="A19" s="139">
        <v>14</v>
      </c>
      <c r="B19" s="140">
        <v>0.8691</v>
      </c>
      <c r="C19" s="140">
        <v>0.8691</v>
      </c>
      <c r="D19" s="140">
        <v>0.8892</v>
      </c>
      <c r="E19" s="140">
        <v>0.9041</v>
      </c>
    </row>
    <row r="20" spans="1:5" ht="13.5">
      <c r="A20" s="139">
        <v>15</v>
      </c>
      <c r="B20" s="140">
        <v>0.858</v>
      </c>
      <c r="C20" s="140">
        <v>0.858</v>
      </c>
      <c r="D20" s="140">
        <v>0.88</v>
      </c>
      <c r="E20" s="140">
        <v>0.8962</v>
      </c>
    </row>
    <row r="21" spans="1:5" ht="13.5">
      <c r="A21" s="139">
        <v>16</v>
      </c>
      <c r="B21" s="140">
        <v>0.8466</v>
      </c>
      <c r="C21" s="140">
        <v>0.8466</v>
      </c>
      <c r="D21" s="140">
        <v>0.8706</v>
      </c>
      <c r="E21" s="140">
        <v>0.8882</v>
      </c>
    </row>
    <row r="22" spans="1:5" ht="13.5">
      <c r="A22" s="139">
        <v>17</v>
      </c>
      <c r="B22" s="140">
        <v>0.835</v>
      </c>
      <c r="C22" s="140">
        <v>0.835</v>
      </c>
      <c r="D22" s="140">
        <v>0.861</v>
      </c>
      <c r="E22" s="140">
        <v>0.88</v>
      </c>
    </row>
    <row r="23" spans="1:5" ht="13.5">
      <c r="A23" s="139">
        <v>18</v>
      </c>
      <c r="B23" s="140">
        <v>0.8232</v>
      </c>
      <c r="C23" s="140">
        <v>0.8232</v>
      </c>
      <c r="D23" s="140">
        <v>0.8512</v>
      </c>
      <c r="E23" s="140">
        <v>0.8717</v>
      </c>
    </row>
    <row r="24" spans="1:5" ht="13.5">
      <c r="A24" s="139">
        <v>19</v>
      </c>
      <c r="B24" s="140">
        <v>0.8111</v>
      </c>
      <c r="C24" s="140">
        <v>0.8111</v>
      </c>
      <c r="D24" s="140">
        <v>0.8412</v>
      </c>
      <c r="E24" s="140">
        <v>0.8633</v>
      </c>
    </row>
    <row r="25" spans="1:5" ht="13.5">
      <c r="A25" s="139">
        <v>20</v>
      </c>
      <c r="B25" s="140">
        <v>0.7988</v>
      </c>
      <c r="C25" s="140">
        <v>0.7988</v>
      </c>
      <c r="D25" s="140">
        <v>0.8311</v>
      </c>
      <c r="E25" s="140">
        <v>0.8547</v>
      </c>
    </row>
    <row r="26" spans="1:5" ht="13.5">
      <c r="A26" s="139">
        <v>21</v>
      </c>
      <c r="B26" s="140">
        <v>0.7863</v>
      </c>
      <c r="C26" s="140">
        <v>0.7863</v>
      </c>
      <c r="D26" s="140">
        <v>0.8208</v>
      </c>
      <c r="E26" s="140">
        <v>0.846</v>
      </c>
    </row>
    <row r="27" spans="1:5" ht="13.5">
      <c r="A27" s="139">
        <v>22</v>
      </c>
      <c r="B27" s="140">
        <v>0.7735</v>
      </c>
      <c r="C27" s="140">
        <v>0.7735</v>
      </c>
      <c r="D27" s="140">
        <v>0.8103</v>
      </c>
      <c r="E27" s="140">
        <v>0.8371</v>
      </c>
    </row>
    <row r="28" spans="1:5" ht="13.5">
      <c r="A28" s="139">
        <v>23</v>
      </c>
      <c r="B28" s="140">
        <v>0.7605</v>
      </c>
      <c r="C28" s="140">
        <v>0.7605</v>
      </c>
      <c r="D28" s="140">
        <v>0.7996</v>
      </c>
      <c r="E28" s="140">
        <v>0.8281</v>
      </c>
    </row>
    <row r="29" spans="1:5" ht="13.5">
      <c r="A29" s="139">
        <v>24</v>
      </c>
      <c r="B29" s="140">
        <v>0.7472</v>
      </c>
      <c r="C29" s="140">
        <v>0.7472</v>
      </c>
      <c r="D29" s="140">
        <v>0.7888</v>
      </c>
      <c r="E29" s="140">
        <v>0.819</v>
      </c>
    </row>
    <row r="30" spans="1:5" ht="13.5">
      <c r="A30" s="139">
        <v>25</v>
      </c>
      <c r="B30" s="140">
        <v>0.7337</v>
      </c>
      <c r="C30" s="140">
        <v>0.7337</v>
      </c>
      <c r="D30" s="140">
        <v>0.7778</v>
      </c>
      <c r="E30" s="140">
        <v>0.8097</v>
      </c>
    </row>
    <row r="31" spans="1:5" ht="13.5">
      <c r="A31" s="139">
        <v>26</v>
      </c>
      <c r="B31" s="140">
        <v>0.72</v>
      </c>
      <c r="C31" s="140">
        <v>0.72</v>
      </c>
      <c r="D31" s="140">
        <v>0.7666</v>
      </c>
      <c r="E31" s="140">
        <v>0.8003</v>
      </c>
    </row>
    <row r="32" spans="1:5" ht="13.5">
      <c r="A32" s="139">
        <v>27</v>
      </c>
      <c r="B32" s="140">
        <v>0.706</v>
      </c>
      <c r="C32" s="140">
        <v>0.706</v>
      </c>
      <c r="D32" s="140">
        <v>0.7552</v>
      </c>
      <c r="E32" s="140">
        <v>0.7907</v>
      </c>
    </row>
    <row r="33" spans="1:5" ht="13.5">
      <c r="A33" s="139">
        <v>28</v>
      </c>
      <c r="B33" s="140">
        <v>0.6918</v>
      </c>
      <c r="C33" s="140">
        <v>0.6918</v>
      </c>
      <c r="D33" s="140">
        <v>0.7436</v>
      </c>
      <c r="E33" s="140">
        <v>0.781</v>
      </c>
    </row>
    <row r="34" spans="1:5" ht="13.5">
      <c r="A34" s="139">
        <v>29</v>
      </c>
      <c r="B34" s="140">
        <v>0.6774</v>
      </c>
      <c r="C34" s="140">
        <v>0.6774</v>
      </c>
      <c r="D34" s="140">
        <v>0.7319</v>
      </c>
      <c r="E34" s="140">
        <v>0.7712</v>
      </c>
    </row>
    <row r="35" spans="1:5" ht="13.5">
      <c r="A35" s="139">
        <v>30</v>
      </c>
      <c r="B35" s="140">
        <v>0.6627</v>
      </c>
      <c r="C35" s="140">
        <v>0.6627</v>
      </c>
      <c r="D35" s="140">
        <v>0.72</v>
      </c>
      <c r="E35" s="140">
        <v>0.7612</v>
      </c>
    </row>
    <row r="36" spans="1:5" ht="13.5">
      <c r="A36" s="139">
        <v>31</v>
      </c>
      <c r="B36" s="140">
        <v>0.6478</v>
      </c>
      <c r="C36" s="140">
        <v>0.6478</v>
      </c>
      <c r="D36" s="140">
        <v>0.7079</v>
      </c>
      <c r="E36" s="140">
        <v>0.7511</v>
      </c>
    </row>
    <row r="37" spans="1:5" ht="13.5">
      <c r="A37" s="139">
        <v>32</v>
      </c>
      <c r="B37" s="140">
        <v>0.6327</v>
      </c>
      <c r="C37" s="140">
        <v>0.6327</v>
      </c>
      <c r="D37" s="140">
        <v>0.6956</v>
      </c>
      <c r="E37" s="140">
        <v>0.7409</v>
      </c>
    </row>
    <row r="38" spans="1:5" ht="13.5">
      <c r="A38" s="139">
        <v>33</v>
      </c>
      <c r="B38" s="140">
        <v>0.6173</v>
      </c>
      <c r="C38" s="140">
        <v>0.6173</v>
      </c>
      <c r="D38" s="140">
        <v>0.6832</v>
      </c>
      <c r="E38" s="140">
        <v>0.7305</v>
      </c>
    </row>
    <row r="39" spans="1:5" ht="13.5">
      <c r="A39" s="139">
        <v>34</v>
      </c>
      <c r="B39" s="140">
        <v>0.6017</v>
      </c>
      <c r="C39" s="140">
        <v>0.6017</v>
      </c>
      <c r="D39" s="140">
        <v>0.6706</v>
      </c>
      <c r="E39" s="140">
        <v>0.72</v>
      </c>
    </row>
    <row r="40" spans="1:5" ht="13.5">
      <c r="A40" s="139">
        <v>35</v>
      </c>
      <c r="B40" s="140">
        <v>0.5858</v>
      </c>
      <c r="C40" s="140">
        <v>0.5858</v>
      </c>
      <c r="D40" s="140">
        <v>0.6578</v>
      </c>
      <c r="E40" s="140">
        <v>0.7093</v>
      </c>
    </row>
    <row r="41" spans="1:5" ht="13.5">
      <c r="A41" s="139">
        <v>36</v>
      </c>
      <c r="B41" s="140">
        <v>0.5697</v>
      </c>
      <c r="C41" s="140">
        <v>0.5697</v>
      </c>
      <c r="D41" s="140">
        <v>0.6448</v>
      </c>
      <c r="E41" s="140">
        <v>0.6985</v>
      </c>
    </row>
    <row r="42" spans="1:5" ht="13.5">
      <c r="A42" s="139">
        <v>37</v>
      </c>
      <c r="B42" s="140">
        <v>0.5534</v>
      </c>
      <c r="C42" s="140">
        <v>0.5534</v>
      </c>
      <c r="D42" s="140">
        <v>0.6316</v>
      </c>
      <c r="E42" s="140">
        <v>0.6876</v>
      </c>
    </row>
    <row r="43" spans="1:5" ht="13.5">
      <c r="A43" s="139">
        <v>38</v>
      </c>
      <c r="B43" s="140">
        <v>0.5368</v>
      </c>
      <c r="C43" s="140">
        <v>0.5368</v>
      </c>
      <c r="D43" s="140">
        <v>0.6183</v>
      </c>
      <c r="E43" s="140">
        <v>0.6765</v>
      </c>
    </row>
    <row r="44" spans="1:5" ht="13.5">
      <c r="A44" s="139">
        <v>39</v>
      </c>
      <c r="B44" s="140">
        <v>0.52</v>
      </c>
      <c r="C44" s="140">
        <v>0.52</v>
      </c>
      <c r="D44" s="140">
        <v>0.6048</v>
      </c>
      <c r="E44" s="140">
        <v>0.6653</v>
      </c>
    </row>
    <row r="45" spans="1:5" ht="13.5">
      <c r="A45" s="139">
        <v>40</v>
      </c>
      <c r="B45" s="140">
        <v>0.503</v>
      </c>
      <c r="C45" s="140">
        <v>0.503</v>
      </c>
      <c r="D45" s="140">
        <v>0.5911</v>
      </c>
      <c r="E45" s="140">
        <v>0.654</v>
      </c>
    </row>
    <row r="46" spans="1:5" ht="13.5">
      <c r="A46" s="139">
        <v>41</v>
      </c>
      <c r="B46" s="140">
        <v>0.4857</v>
      </c>
      <c r="C46" s="140">
        <v>0.4857</v>
      </c>
      <c r="D46" s="140">
        <v>0.5772</v>
      </c>
      <c r="E46" s="140">
        <v>0.6425</v>
      </c>
    </row>
    <row r="47" spans="1:5" ht="13.5">
      <c r="A47" s="139">
        <v>42</v>
      </c>
      <c r="B47" s="140">
        <v>0.4682</v>
      </c>
      <c r="C47" s="140">
        <v>0.4682</v>
      </c>
      <c r="D47" s="140">
        <v>0.5632</v>
      </c>
      <c r="E47" s="140">
        <v>0.6309</v>
      </c>
    </row>
    <row r="48" spans="1:5" ht="13.5">
      <c r="A48" s="139">
        <v>43</v>
      </c>
      <c r="B48" s="140">
        <v>0.4504</v>
      </c>
      <c r="C48" s="140">
        <v>0.4504</v>
      </c>
      <c r="D48" s="140">
        <v>0.549</v>
      </c>
      <c r="E48" s="140">
        <v>0.6191</v>
      </c>
    </row>
    <row r="49" spans="1:5" ht="13.5">
      <c r="A49" s="139">
        <v>44</v>
      </c>
      <c r="B49" s="140">
        <v>0.4324</v>
      </c>
      <c r="C49" s="140">
        <v>0.4324</v>
      </c>
      <c r="D49" s="140">
        <v>0.5346</v>
      </c>
      <c r="E49" s="140">
        <v>0.6072</v>
      </c>
    </row>
    <row r="50" spans="1:5" ht="13.5">
      <c r="A50" s="139">
        <v>45</v>
      </c>
      <c r="B50" s="140">
        <v>0.4142</v>
      </c>
      <c r="C50" s="140">
        <v>0.4142</v>
      </c>
      <c r="D50" s="140">
        <v>0.52</v>
      </c>
      <c r="E50" s="140">
        <v>0.5952</v>
      </c>
    </row>
    <row r="51" spans="1:5" ht="13.5">
      <c r="A51" s="139">
        <v>46</v>
      </c>
      <c r="B51" s="140">
        <v>0.3957</v>
      </c>
      <c r="C51" s="140">
        <v>0.3957</v>
      </c>
      <c r="D51" s="140">
        <v>0.5052</v>
      </c>
      <c r="E51" s="140">
        <v>0.583</v>
      </c>
    </row>
    <row r="52" spans="1:5" ht="13.5">
      <c r="A52" s="139">
        <v>47</v>
      </c>
      <c r="B52" s="140">
        <v>0.377</v>
      </c>
      <c r="C52" s="140">
        <v>0.377</v>
      </c>
      <c r="D52" s="140">
        <v>0.4903</v>
      </c>
      <c r="E52" s="140">
        <v>0.5707</v>
      </c>
    </row>
    <row r="53" spans="1:5" ht="13.5">
      <c r="A53" s="139">
        <v>48</v>
      </c>
      <c r="B53" s="140">
        <v>0.3581</v>
      </c>
      <c r="C53" s="140">
        <v>0.3581</v>
      </c>
      <c r="D53" s="140">
        <v>0.4752</v>
      </c>
      <c r="E53" s="140">
        <v>0.5582</v>
      </c>
    </row>
    <row r="54" spans="1:5" ht="13.5">
      <c r="A54" s="139">
        <v>49</v>
      </c>
      <c r="B54" s="140">
        <v>0.3389</v>
      </c>
      <c r="C54" s="140">
        <v>0.3389</v>
      </c>
      <c r="D54" s="140">
        <v>0.4599</v>
      </c>
      <c r="E54" s="140">
        <v>0.5456</v>
      </c>
    </row>
    <row r="55" spans="1:5" ht="13.5">
      <c r="A55" s="139">
        <v>50</v>
      </c>
      <c r="B55" s="140">
        <v>0.3195</v>
      </c>
      <c r="C55" s="140">
        <v>0.3195</v>
      </c>
      <c r="D55" s="140">
        <v>0.4444</v>
      </c>
      <c r="E55" s="140">
        <v>0.5329</v>
      </c>
    </row>
    <row r="56" spans="1:5" ht="13.5">
      <c r="A56" s="139">
        <v>51</v>
      </c>
      <c r="B56" s="140">
        <v>0.2999</v>
      </c>
      <c r="C56" s="140">
        <v>0.2999</v>
      </c>
      <c r="D56" s="140">
        <v>0.4288</v>
      </c>
      <c r="E56" s="140">
        <v>0.52</v>
      </c>
    </row>
    <row r="57" spans="1:5" ht="13.5">
      <c r="A57" s="139">
        <v>52</v>
      </c>
      <c r="B57" s="140">
        <v>0.28</v>
      </c>
      <c r="C57" s="140">
        <v>0.28</v>
      </c>
      <c r="D57" s="140">
        <v>0.413</v>
      </c>
      <c r="E57" s="140">
        <v>0.507</v>
      </c>
    </row>
    <row r="58" spans="1:5" ht="13.5">
      <c r="A58" s="139">
        <v>53</v>
      </c>
      <c r="B58" s="140">
        <v>0.2599</v>
      </c>
      <c r="C58" s="140">
        <v>0.2599</v>
      </c>
      <c r="D58" s="140">
        <v>0.397</v>
      </c>
      <c r="E58" s="140">
        <v>0.4938</v>
      </c>
    </row>
    <row r="59" spans="1:5" ht="13.5">
      <c r="A59" s="139">
        <v>54</v>
      </c>
      <c r="B59" s="140">
        <v>0.2395</v>
      </c>
      <c r="C59" s="140">
        <v>0.2395</v>
      </c>
      <c r="D59" s="140">
        <v>0.3808</v>
      </c>
      <c r="E59" s="140">
        <v>0.4806</v>
      </c>
    </row>
    <row r="60" spans="1:5" ht="13.5">
      <c r="A60" s="139">
        <v>55</v>
      </c>
      <c r="B60" s="140">
        <v>0.2189</v>
      </c>
      <c r="C60" s="140">
        <v>0.2189</v>
      </c>
      <c r="D60" s="140">
        <v>0.3644</v>
      </c>
      <c r="E60" s="140">
        <v>0.4671</v>
      </c>
    </row>
    <row r="61" spans="1:5" ht="13.5">
      <c r="A61" s="139">
        <v>56</v>
      </c>
      <c r="B61" s="140"/>
      <c r="C61" s="140">
        <v>0.1981</v>
      </c>
      <c r="D61" s="140">
        <v>0.3479</v>
      </c>
      <c r="E61" s="140">
        <v>0.4536</v>
      </c>
    </row>
    <row r="62" spans="1:5" ht="13.5">
      <c r="A62" s="139">
        <v>57</v>
      </c>
      <c r="B62" s="140"/>
      <c r="C62" s="140">
        <v>0.177</v>
      </c>
      <c r="D62" s="140">
        <v>0.3312</v>
      </c>
      <c r="E62" s="140">
        <v>0.4399</v>
      </c>
    </row>
    <row r="63" spans="1:5" ht="13.5">
      <c r="A63" s="139">
        <v>58</v>
      </c>
      <c r="B63" s="140"/>
      <c r="C63" s="140">
        <v>0.1557</v>
      </c>
      <c r="D63" s="140">
        <v>0.3143</v>
      </c>
      <c r="E63" s="140">
        <v>0.426</v>
      </c>
    </row>
    <row r="64" spans="1:5" ht="13.5">
      <c r="A64" s="139">
        <v>59</v>
      </c>
      <c r="B64" s="140"/>
      <c r="C64" s="140">
        <v>0.1342</v>
      </c>
      <c r="D64" s="140">
        <v>0.2972</v>
      </c>
      <c r="E64" s="140">
        <v>0.412</v>
      </c>
    </row>
    <row r="65" spans="1:5" ht="13.5">
      <c r="A65" s="139">
        <v>60</v>
      </c>
      <c r="B65" s="140"/>
      <c r="C65" s="140">
        <v>0.1124</v>
      </c>
      <c r="D65" s="140">
        <v>0.28</v>
      </c>
      <c r="E65" s="140">
        <v>0.3979</v>
      </c>
    </row>
    <row r="66" spans="1:5" ht="13.5">
      <c r="A66" s="139">
        <v>61</v>
      </c>
      <c r="B66" s="140"/>
      <c r="C66" s="140">
        <v>0.0904</v>
      </c>
      <c r="D66" s="140">
        <v>0.2626</v>
      </c>
      <c r="E66" s="140">
        <v>0.3837</v>
      </c>
    </row>
    <row r="67" spans="1:5" ht="13.5">
      <c r="A67" s="139">
        <v>62</v>
      </c>
      <c r="B67" s="140"/>
      <c r="C67" s="140">
        <v>0.0682</v>
      </c>
      <c r="D67" s="140">
        <v>0.245</v>
      </c>
      <c r="E67" s="140">
        <v>0.3693</v>
      </c>
    </row>
    <row r="68" spans="1:5" ht="13.5">
      <c r="A68" s="139">
        <v>63</v>
      </c>
      <c r="B68" s="140"/>
      <c r="C68" s="140">
        <v>0.0457</v>
      </c>
      <c r="D68" s="140">
        <v>0.2272</v>
      </c>
      <c r="E68" s="140">
        <v>0.3547</v>
      </c>
    </row>
    <row r="69" spans="1:5" ht="13.5">
      <c r="A69" s="139">
        <v>64</v>
      </c>
      <c r="B69" s="140"/>
      <c r="C69" s="140">
        <v>0.023</v>
      </c>
      <c r="D69" s="140">
        <v>0.2092</v>
      </c>
      <c r="E69" s="140">
        <v>0.3401</v>
      </c>
    </row>
    <row r="70" spans="1:5" ht="13.5">
      <c r="A70" s="139">
        <v>65</v>
      </c>
      <c r="B70" s="140"/>
      <c r="C70" s="140">
        <v>0</v>
      </c>
      <c r="D70" s="140">
        <v>0.1911</v>
      </c>
      <c r="E70" s="140">
        <v>0.3253</v>
      </c>
    </row>
    <row r="71" spans="1:5" ht="13.5">
      <c r="A71" s="139">
        <v>66</v>
      </c>
      <c r="B71" s="140"/>
      <c r="C71" s="140"/>
      <c r="D71" s="140">
        <v>0.1718</v>
      </c>
      <c r="E71" s="140">
        <v>0.3116</v>
      </c>
    </row>
    <row r="72" spans="1:5" ht="13.5">
      <c r="A72" s="139">
        <v>67</v>
      </c>
      <c r="B72" s="140"/>
      <c r="C72" s="140"/>
      <c r="D72" s="140">
        <v>0.1543</v>
      </c>
      <c r="E72" s="140">
        <v>0.2952</v>
      </c>
    </row>
    <row r="73" spans="1:5" ht="13.5">
      <c r="A73" s="139">
        <v>68</v>
      </c>
      <c r="B73" s="140"/>
      <c r="C73" s="140"/>
      <c r="D73" s="140">
        <v>0.1356</v>
      </c>
      <c r="E73" s="140">
        <v>0.28</v>
      </c>
    </row>
    <row r="74" spans="1:5" ht="13.5">
      <c r="A74" s="139">
        <v>69</v>
      </c>
      <c r="B74" s="140"/>
      <c r="C74" s="140"/>
      <c r="D74" s="140">
        <v>0.1168</v>
      </c>
      <c r="E74" s="140">
        <v>0.2646</v>
      </c>
    </row>
    <row r="75" spans="1:5" ht="13.5">
      <c r="A75" s="139">
        <v>70</v>
      </c>
      <c r="B75" s="140"/>
      <c r="C75" s="140"/>
      <c r="D75" s="140">
        <v>0.0978</v>
      </c>
      <c r="E75" s="140">
        <v>0.2491</v>
      </c>
    </row>
    <row r="76" spans="1:5" ht="13.5">
      <c r="A76" s="139">
        <v>71</v>
      </c>
      <c r="B76" s="140"/>
      <c r="C76" s="140"/>
      <c r="D76" s="140">
        <v>0.0786</v>
      </c>
      <c r="E76" s="140">
        <v>0.2335</v>
      </c>
    </row>
    <row r="77" spans="1:5" ht="13.5">
      <c r="A77" s="139">
        <v>72</v>
      </c>
      <c r="B77" s="140"/>
      <c r="C77" s="140"/>
      <c r="D77" s="140">
        <v>0.0592</v>
      </c>
      <c r="E77" s="140">
        <v>0.2137</v>
      </c>
    </row>
    <row r="78" spans="1:5" ht="13.5">
      <c r="A78" s="139">
        <v>73</v>
      </c>
      <c r="B78" s="140"/>
      <c r="C78" s="140"/>
      <c r="D78" s="140">
        <v>0.0393</v>
      </c>
      <c r="E78" s="140">
        <v>0.2018</v>
      </c>
    </row>
    <row r="79" spans="1:5" ht="13.5">
      <c r="A79" s="139">
        <v>74</v>
      </c>
      <c r="B79" s="140"/>
      <c r="C79" s="140"/>
      <c r="D79" s="140">
        <v>0.0199</v>
      </c>
      <c r="E79" s="140">
        <v>0.1857</v>
      </c>
    </row>
    <row r="80" spans="1:5" ht="13.5">
      <c r="A80" s="139">
        <v>75</v>
      </c>
      <c r="B80" s="140"/>
      <c r="C80" s="140"/>
      <c r="D80" s="140">
        <v>0</v>
      </c>
      <c r="E80" s="140">
        <v>0.1696</v>
      </c>
    </row>
    <row r="81" spans="1:5" ht="13.5">
      <c r="A81" s="139">
        <v>76</v>
      </c>
      <c r="B81" s="140"/>
      <c r="C81" s="140"/>
      <c r="D81" s="140"/>
      <c r="E81" s="140">
        <v>0.1532</v>
      </c>
    </row>
    <row r="82" spans="1:5" ht="13.5">
      <c r="A82" s="139">
        <v>77</v>
      </c>
      <c r="B82" s="140"/>
      <c r="C82" s="140"/>
      <c r="D82" s="140"/>
      <c r="E82" s="140">
        <v>0.1367</v>
      </c>
    </row>
    <row r="83" spans="1:5" ht="13.5">
      <c r="A83" s="139">
        <v>78</v>
      </c>
      <c r="B83" s="140"/>
      <c r="C83" s="140"/>
      <c r="D83" s="140"/>
      <c r="E83" s="140">
        <v>0.1201</v>
      </c>
    </row>
    <row r="84" spans="1:5" ht="13.5">
      <c r="A84" s="139">
        <v>79</v>
      </c>
      <c r="B84" s="140"/>
      <c r="C84" s="140"/>
      <c r="D84" s="140"/>
      <c r="E84" s="140">
        <v>0.1034</v>
      </c>
    </row>
    <row r="85" spans="1:5" ht="13.5">
      <c r="A85" s="139">
        <v>80</v>
      </c>
      <c r="B85" s="140"/>
      <c r="C85" s="140"/>
      <c r="D85" s="140"/>
      <c r="E85" s="140">
        <v>0.0865</v>
      </c>
    </row>
    <row r="86" spans="1:5" ht="13.5">
      <c r="A86" s="139">
        <v>81</v>
      </c>
      <c r="B86" s="140"/>
      <c r="C86" s="140"/>
      <c r="D86" s="140"/>
      <c r="E86" s="140">
        <v>0.0696</v>
      </c>
    </row>
    <row r="87" spans="1:5" ht="13.5">
      <c r="A87" s="139">
        <v>82</v>
      </c>
      <c r="B87" s="140"/>
      <c r="C87" s="140"/>
      <c r="D87" s="140"/>
      <c r="E87" s="140">
        <v>0.0523</v>
      </c>
    </row>
    <row r="88" spans="1:5" ht="13.5">
      <c r="A88" s="139">
        <v>83</v>
      </c>
      <c r="B88" s="140"/>
      <c r="C88" s="140"/>
      <c r="D88" s="140"/>
      <c r="E88" s="140">
        <v>0.035</v>
      </c>
    </row>
    <row r="89" spans="1:5" ht="13.5">
      <c r="A89" s="139">
        <v>84</v>
      </c>
      <c r="B89" s="140"/>
      <c r="C89" s="140"/>
      <c r="D89" s="140"/>
      <c r="E89" s="140">
        <v>0.0176</v>
      </c>
    </row>
    <row r="90" spans="1:5" ht="13.5">
      <c r="A90" s="139">
        <v>85</v>
      </c>
      <c r="B90" s="140"/>
      <c r="C90" s="140"/>
      <c r="D90" s="140"/>
      <c r="E90" s="140">
        <v>0</v>
      </c>
    </row>
    <row r="92" spans="1:5" ht="13.5">
      <c r="A92" s="475" t="s">
        <v>227</v>
      </c>
      <c r="B92" s="475"/>
      <c r="C92" s="475"/>
      <c r="D92" s="475"/>
      <c r="E92" s="475"/>
    </row>
    <row r="93" spans="1:5" ht="13.5">
      <c r="A93" s="475" t="s">
        <v>228</v>
      </c>
      <c r="B93" s="475"/>
      <c r="C93" s="475"/>
      <c r="D93" s="475"/>
      <c r="E93" s="475"/>
    </row>
  </sheetData>
  <sheetProtection/>
  <mergeCells count="5">
    <mergeCell ref="A1:E1"/>
    <mergeCell ref="A2:E2"/>
    <mergeCell ref="A4:E4"/>
    <mergeCell ref="A92:E92"/>
    <mergeCell ref="A93:E93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N15" sqref="N15"/>
    </sheetView>
  </sheetViews>
  <sheetFormatPr defaultColWidth="11.421875" defaultRowHeight="12.75"/>
  <cols>
    <col min="1" max="1" width="9.8515625" style="0" bestFit="1" customWidth="1"/>
    <col min="2" max="2" width="6.8515625" style="0" bestFit="1" customWidth="1"/>
    <col min="3" max="3" width="6.7109375" style="0" bestFit="1" customWidth="1"/>
    <col min="4" max="5" width="8.28125" style="0" bestFit="1" customWidth="1"/>
    <col min="6" max="6" width="10.7109375" style="0" bestFit="1" customWidth="1"/>
    <col min="11" max="11" width="7.28125" style="0" customWidth="1"/>
    <col min="12" max="12" width="6.57421875" style="0" customWidth="1"/>
  </cols>
  <sheetData>
    <row r="1" spans="1:12" ht="12.75">
      <c r="A1" s="201"/>
      <c r="B1" s="2"/>
      <c r="C1" s="201"/>
      <c r="D1" s="201"/>
      <c r="E1" s="201"/>
      <c r="F1" s="201"/>
      <c r="G1" s="201"/>
      <c r="H1" s="202"/>
      <c r="I1" s="202"/>
      <c r="J1" s="201"/>
      <c r="K1" s="203"/>
      <c r="L1" s="203"/>
    </row>
    <row r="2" spans="1:12" ht="12.75">
      <c r="A2" s="204"/>
      <c r="B2" s="205"/>
      <c r="C2" s="206"/>
      <c r="D2" s="206"/>
      <c r="E2" s="206"/>
      <c r="F2" s="206"/>
      <c r="G2" s="206"/>
      <c r="H2" s="207"/>
      <c r="I2" s="207"/>
      <c r="J2" s="206"/>
      <c r="K2" s="208"/>
      <c r="L2" s="203"/>
    </row>
    <row r="3" spans="1:12" ht="13.5">
      <c r="A3" s="209"/>
      <c r="B3" s="476" t="s">
        <v>264</v>
      </c>
      <c r="C3" s="476"/>
      <c r="D3" s="476"/>
      <c r="E3" s="476"/>
      <c r="F3" s="476"/>
      <c r="G3" s="476"/>
      <c r="H3" s="476"/>
      <c r="I3" s="476"/>
      <c r="J3" s="477"/>
      <c r="K3" s="210"/>
      <c r="L3" s="210"/>
    </row>
    <row r="4" spans="1:12" ht="51">
      <c r="A4" s="211" t="s">
        <v>265</v>
      </c>
      <c r="B4" s="211" t="s">
        <v>266</v>
      </c>
      <c r="C4" s="212" t="s">
        <v>267</v>
      </c>
      <c r="D4" s="212" t="s">
        <v>268</v>
      </c>
      <c r="E4" s="212" t="s">
        <v>269</v>
      </c>
      <c r="F4" s="212" t="s">
        <v>270</v>
      </c>
      <c r="G4" s="212" t="s">
        <v>271</v>
      </c>
      <c r="H4" s="212" t="s">
        <v>272</v>
      </c>
      <c r="I4" s="212" t="s">
        <v>273</v>
      </c>
      <c r="J4" s="212" t="s">
        <v>274</v>
      </c>
      <c r="K4" s="210"/>
      <c r="L4" s="210"/>
    </row>
    <row r="5" spans="1:12" ht="13.5">
      <c r="A5" s="213"/>
      <c r="B5" s="214">
        <v>1</v>
      </c>
      <c r="C5" s="214">
        <f>1-0.0032</f>
        <v>0.9968</v>
      </c>
      <c r="D5" s="214">
        <f>1-0.0252</f>
        <v>0.9748</v>
      </c>
      <c r="E5" s="214">
        <f>1-0.0809</f>
        <v>0.9191</v>
      </c>
      <c r="F5" s="214">
        <f>1-0.1801</f>
        <v>0.8199</v>
      </c>
      <c r="G5" s="214">
        <f>1-0.332</f>
        <v>0.6679999999999999</v>
      </c>
      <c r="H5" s="215">
        <f>1-0.526</f>
        <v>0.474</v>
      </c>
      <c r="I5" s="215">
        <f>1-0.752</f>
        <v>0.248</v>
      </c>
      <c r="J5" s="214">
        <v>0.1</v>
      </c>
      <c r="K5" s="210"/>
      <c r="L5" s="210"/>
    </row>
    <row r="6" spans="1:12" ht="13.5">
      <c r="A6" s="216">
        <v>0</v>
      </c>
      <c r="B6" s="217">
        <v>1</v>
      </c>
      <c r="C6" s="218">
        <v>0.99</v>
      </c>
      <c r="D6" s="218">
        <v>0.975</v>
      </c>
      <c r="E6" s="218">
        <v>0.92</v>
      </c>
      <c r="F6" s="218">
        <v>0.82</v>
      </c>
      <c r="G6" s="218">
        <v>0.66</v>
      </c>
      <c r="H6" s="218">
        <v>0.47</v>
      </c>
      <c r="I6" s="218">
        <v>0.25</v>
      </c>
      <c r="J6" s="218">
        <v>0.135</v>
      </c>
      <c r="K6" s="219"/>
      <c r="L6" s="219"/>
    </row>
    <row r="7" spans="1:12" ht="13.5">
      <c r="A7" s="216">
        <v>1</v>
      </c>
      <c r="B7" s="215">
        <f>(1-(A7/L7)^1.4)*1</f>
        <v>0.9971031813976786</v>
      </c>
      <c r="C7" s="215">
        <f>(1-(A7/L7)^1.4)*0.99</f>
        <v>0.9871321495837018</v>
      </c>
      <c r="D7" s="215">
        <f>(1-(K7/L7)^1.4)*0.975</f>
        <v>0.9721756018627367</v>
      </c>
      <c r="E7" s="215">
        <f>(1-((K7/L7)^1.4))*0.92</f>
        <v>0.9173349268858644</v>
      </c>
      <c r="F7" s="215">
        <f>(1-((K7/L7)^1.4))*0.82</f>
        <v>0.8176246087460964</v>
      </c>
      <c r="G7" s="215">
        <f aca="true" t="shared" si="0" ref="G7:G56">(1-((K7/L7)^1.4))*0.66</f>
        <v>0.658088099722468</v>
      </c>
      <c r="H7" s="215">
        <f>(1-((K7/L7)^1.4))*0.47</f>
        <v>0.4686384952569089</v>
      </c>
      <c r="I7" s="215">
        <f>(1-(K7/L7)^1.4)*0.25</f>
        <v>0.24927579534941965</v>
      </c>
      <c r="J7" s="215">
        <f>(1-((A7/L7)^1.4))*0.135</f>
        <v>0.13460892948868663</v>
      </c>
      <c r="K7" s="82">
        <v>1</v>
      </c>
      <c r="L7" s="82">
        <v>65</v>
      </c>
    </row>
    <row r="8" spans="1:12" ht="13.5">
      <c r="A8" s="216">
        <v>2</v>
      </c>
      <c r="B8" s="215">
        <f>(1-(A8/L8)^1.4)*1</f>
        <v>0.9923552498763257</v>
      </c>
      <c r="C8" s="215">
        <f>(1-(A8/L8)^1.4)*0.99</f>
        <v>0.9824316973775624</v>
      </c>
      <c r="D8" s="215">
        <f>(1-(K8/L8)^1.4)*0.975</f>
        <v>0.9675463686294176</v>
      </c>
      <c r="E8" s="215">
        <f aca="true" t="shared" si="1" ref="E8:E55">(1-((K8/L8)^1.4))*0.92</f>
        <v>0.9129668298862197</v>
      </c>
      <c r="F8" s="215">
        <f aca="true" t="shared" si="2" ref="F8:F56">(1-((K8/L8)^1.4))*0.82</f>
        <v>0.813731304898587</v>
      </c>
      <c r="G8" s="215">
        <f t="shared" si="0"/>
        <v>0.6549544649183751</v>
      </c>
      <c r="H8" s="215">
        <f aca="true" t="shared" si="3" ref="H8:H56">(1-((K8/L8)^1.4))*0.47</f>
        <v>0.46640696744187304</v>
      </c>
      <c r="I8" s="215">
        <f>(1-(K8/L8)^1.4)*0.25</f>
        <v>0.24808881246908143</v>
      </c>
      <c r="J8" s="215">
        <f>(1-((A8/L8)^1.4))*0.135</f>
        <v>0.13396795873330397</v>
      </c>
      <c r="K8" s="82">
        <v>2</v>
      </c>
      <c r="L8" s="82">
        <v>65</v>
      </c>
    </row>
    <row r="9" spans="1:12" ht="13.5">
      <c r="A9" s="216">
        <v>3</v>
      </c>
      <c r="B9" s="215">
        <f>(1-(A9/L9)^1.4)*1</f>
        <v>0.9865137546206557</v>
      </c>
      <c r="C9" s="215">
        <f>(1-(A9/L9)^1.4)*0.99</f>
        <v>0.9766486170744492</v>
      </c>
      <c r="D9" s="215">
        <f aca="true" t="shared" si="4" ref="D9:D56">(1-(K9/L9)^1.4)*0.975</f>
        <v>0.9618509107551393</v>
      </c>
      <c r="E9" s="215">
        <f t="shared" si="1"/>
        <v>0.9075926542510033</v>
      </c>
      <c r="F9" s="215">
        <f t="shared" si="2"/>
        <v>0.8089412787889376</v>
      </c>
      <c r="G9" s="215">
        <f t="shared" si="0"/>
        <v>0.6510990780496329</v>
      </c>
      <c r="H9" s="215">
        <f t="shared" si="3"/>
        <v>0.46366146467170816</v>
      </c>
      <c r="I9" s="215">
        <f>(1-(K9/L9)^1.4)*0.25</f>
        <v>0.24662843865516393</v>
      </c>
      <c r="J9" s="215">
        <f aca="true" t="shared" si="5" ref="J9:J56">(1-((A9/L9)^1.4))*0.135</f>
        <v>0.13317935687378854</v>
      </c>
      <c r="K9" s="82">
        <v>3</v>
      </c>
      <c r="L9" s="82">
        <v>65</v>
      </c>
    </row>
    <row r="10" spans="1:12" ht="13.5">
      <c r="A10" s="216">
        <v>4</v>
      </c>
      <c r="B10" s="215">
        <f>(1-(A10/L10)^1.4)*1</f>
        <v>0.9798253834718594</v>
      </c>
      <c r="C10" s="215">
        <f aca="true" t="shared" si="6" ref="C10:C47">(1-(A10/L10)^1.4)*0.99</f>
        <v>0.9700271296371409</v>
      </c>
      <c r="D10" s="215">
        <f t="shared" si="4"/>
        <v>0.955329748885063</v>
      </c>
      <c r="E10" s="215">
        <f t="shared" si="1"/>
        <v>0.9014393527941107</v>
      </c>
      <c r="F10" s="215">
        <f t="shared" si="2"/>
        <v>0.8034568144469247</v>
      </c>
      <c r="G10" s="215">
        <f t="shared" si="0"/>
        <v>0.6466847530914273</v>
      </c>
      <c r="H10" s="215">
        <f t="shared" si="3"/>
        <v>0.4605179302317739</v>
      </c>
      <c r="I10" s="215">
        <f aca="true" t="shared" si="7" ref="I10:I32">(1-(K10/L10)^1.4)*0.25</f>
        <v>0.24495634586796486</v>
      </c>
      <c r="J10" s="215">
        <f t="shared" si="5"/>
        <v>0.13227642676870102</v>
      </c>
      <c r="K10" s="82">
        <v>4</v>
      </c>
      <c r="L10" s="82">
        <v>65</v>
      </c>
    </row>
    <row r="11" spans="1:12" ht="13.5">
      <c r="A11" s="216">
        <v>5</v>
      </c>
      <c r="B11" s="215">
        <f>(1-(A11/L11)^1.4)*1</f>
        <v>0.9724272992897274</v>
      </c>
      <c r="C11" s="215">
        <f t="shared" si="6"/>
        <v>0.9627030262968301</v>
      </c>
      <c r="D11" s="215">
        <f t="shared" si="4"/>
        <v>0.9481166168074842</v>
      </c>
      <c r="E11" s="215">
        <f t="shared" si="1"/>
        <v>0.8946331153465492</v>
      </c>
      <c r="F11" s="215">
        <f t="shared" si="2"/>
        <v>0.7973903854175765</v>
      </c>
      <c r="G11" s="215">
        <f t="shared" si="0"/>
        <v>0.6418020175312201</v>
      </c>
      <c r="H11" s="215">
        <f t="shared" si="3"/>
        <v>0.45704083066617185</v>
      </c>
      <c r="I11" s="215">
        <f t="shared" si="7"/>
        <v>0.24310682482243184</v>
      </c>
      <c r="J11" s="215">
        <f t="shared" si="5"/>
        <v>0.1312776854041132</v>
      </c>
      <c r="K11" s="82">
        <v>5</v>
      </c>
      <c r="L11" s="82">
        <v>65</v>
      </c>
    </row>
    <row r="12" spans="1:12" ht="13.5">
      <c r="A12" s="216">
        <v>6</v>
      </c>
      <c r="B12" s="215">
        <f aca="true" t="shared" si="8" ref="B12:B19">(1-(A12/L12)^1.4)*1</f>
        <v>0.9644095850706615</v>
      </c>
      <c r="C12" s="215">
        <f t="shared" si="6"/>
        <v>0.954765489219955</v>
      </c>
      <c r="D12" s="215">
        <f t="shared" si="4"/>
        <v>0.940299345443895</v>
      </c>
      <c r="E12" s="215">
        <f t="shared" si="1"/>
        <v>0.8872568182650087</v>
      </c>
      <c r="F12" s="215">
        <f t="shared" si="2"/>
        <v>0.7908158597579424</v>
      </c>
      <c r="G12" s="215">
        <f t="shared" si="0"/>
        <v>0.6365103261466366</v>
      </c>
      <c r="H12" s="215">
        <f t="shared" si="3"/>
        <v>0.4532725049832109</v>
      </c>
      <c r="I12" s="215">
        <f t="shared" si="7"/>
        <v>0.2411023962676654</v>
      </c>
      <c r="J12" s="215">
        <f t="shared" si="5"/>
        <v>0.13019529398453933</v>
      </c>
      <c r="K12" s="82">
        <v>6</v>
      </c>
      <c r="L12" s="82">
        <v>65</v>
      </c>
    </row>
    <row r="13" spans="1:12" ht="13.5">
      <c r="A13" s="216">
        <v>7</v>
      </c>
      <c r="B13" s="215">
        <f t="shared" si="8"/>
        <v>0.9558370010881013</v>
      </c>
      <c r="C13" s="215">
        <f t="shared" si="6"/>
        <v>0.9462786310772203</v>
      </c>
      <c r="D13" s="215">
        <f t="shared" si="4"/>
        <v>0.9319410760608988</v>
      </c>
      <c r="E13" s="215">
        <f t="shared" si="1"/>
        <v>0.8793700410010532</v>
      </c>
      <c r="F13" s="215">
        <f t="shared" si="2"/>
        <v>0.7837863408922431</v>
      </c>
      <c r="G13" s="215">
        <f t="shared" si="0"/>
        <v>0.630852420718147</v>
      </c>
      <c r="H13" s="215">
        <f t="shared" si="3"/>
        <v>0.4492433905114076</v>
      </c>
      <c r="I13" s="215">
        <f t="shared" si="7"/>
        <v>0.23895925027202533</v>
      </c>
      <c r="J13" s="215">
        <f t="shared" si="5"/>
        <v>0.12903799514689368</v>
      </c>
      <c r="K13" s="82">
        <v>7</v>
      </c>
      <c r="L13" s="82">
        <v>65</v>
      </c>
    </row>
    <row r="14" spans="1:12" ht="13.5">
      <c r="A14" s="216">
        <v>8</v>
      </c>
      <c r="B14" s="215">
        <f t="shared" si="8"/>
        <v>0.946758867788618</v>
      </c>
      <c r="C14" s="215">
        <f t="shared" si="6"/>
        <v>0.9372912791107317</v>
      </c>
      <c r="D14" s="215">
        <f t="shared" si="4"/>
        <v>0.9230898960939025</v>
      </c>
      <c r="E14" s="215">
        <f t="shared" si="1"/>
        <v>0.8710181583655285</v>
      </c>
      <c r="F14" s="215">
        <f t="shared" si="2"/>
        <v>0.7763422715866667</v>
      </c>
      <c r="G14" s="215">
        <f t="shared" si="0"/>
        <v>0.6248608527404879</v>
      </c>
      <c r="H14" s="215">
        <f t="shared" si="3"/>
        <v>0.44497666786065043</v>
      </c>
      <c r="I14" s="215">
        <f t="shared" si="7"/>
        <v>0.2366897169471545</v>
      </c>
      <c r="J14" s="215">
        <f t="shared" si="5"/>
        <v>0.12781244715146342</v>
      </c>
      <c r="K14" s="82">
        <v>8</v>
      </c>
      <c r="L14" s="82">
        <v>65</v>
      </c>
    </row>
    <row r="15" spans="1:12" ht="13.5">
      <c r="A15" s="216">
        <v>9</v>
      </c>
      <c r="B15" s="215">
        <f t="shared" si="8"/>
        <v>0.9372142893979841</v>
      </c>
      <c r="C15" s="215">
        <f t="shared" si="6"/>
        <v>0.9278421465040043</v>
      </c>
      <c r="D15" s="215">
        <f t="shared" si="4"/>
        <v>0.9137839321630346</v>
      </c>
      <c r="E15" s="215">
        <f t="shared" si="1"/>
        <v>0.8622371462461454</v>
      </c>
      <c r="F15" s="215">
        <f t="shared" si="2"/>
        <v>0.7685157173063469</v>
      </c>
      <c r="G15" s="215">
        <f t="shared" si="0"/>
        <v>0.6185614310026696</v>
      </c>
      <c r="H15" s="215">
        <f t="shared" si="3"/>
        <v>0.44049071601705253</v>
      </c>
      <c r="I15" s="215">
        <f t="shared" si="7"/>
        <v>0.23430357234949603</v>
      </c>
      <c r="J15" s="215">
        <f>(1-((A15/L15)^1.4))*0.135</f>
        <v>0.12652392906872786</v>
      </c>
      <c r="K15" s="82">
        <v>9</v>
      </c>
      <c r="L15" s="82">
        <v>65</v>
      </c>
    </row>
    <row r="16" spans="1:12" ht="13.5">
      <c r="A16" s="216">
        <v>10</v>
      </c>
      <c r="B16" s="215">
        <f t="shared" si="8"/>
        <v>0.9272352065828439</v>
      </c>
      <c r="C16" s="215">
        <f t="shared" si="6"/>
        <v>0.9179628545170154</v>
      </c>
      <c r="D16" s="215">
        <f t="shared" si="4"/>
        <v>0.9040543264182728</v>
      </c>
      <c r="E16" s="215">
        <f t="shared" si="1"/>
        <v>0.8530563900562164</v>
      </c>
      <c r="F16" s="215">
        <f t="shared" si="2"/>
        <v>0.7603328693979319</v>
      </c>
      <c r="G16" s="215">
        <f t="shared" si="0"/>
        <v>0.611975236344677</v>
      </c>
      <c r="H16" s="215">
        <f t="shared" si="3"/>
        <v>0.43580054709393656</v>
      </c>
      <c r="I16" s="215">
        <f t="shared" si="7"/>
        <v>0.23180880164571097</v>
      </c>
      <c r="J16" s="215">
        <f t="shared" si="5"/>
        <v>0.12517675288868393</v>
      </c>
      <c r="K16" s="82">
        <v>10</v>
      </c>
      <c r="L16" s="82">
        <v>65</v>
      </c>
    </row>
    <row r="17" spans="1:12" ht="13.5">
      <c r="A17" s="216">
        <v>11</v>
      </c>
      <c r="B17" s="215">
        <f t="shared" si="8"/>
        <v>0.916848313916511</v>
      </c>
      <c r="C17" s="215">
        <f>(1-(A17/L17)^1.4)*0.99</f>
        <v>0.9076798307773459</v>
      </c>
      <c r="D17" s="215">
        <f t="shared" si="4"/>
        <v>0.8939271060685982</v>
      </c>
      <c r="E17" s="215">
        <f t="shared" si="1"/>
        <v>0.8435004488031902</v>
      </c>
      <c r="F17" s="215">
        <f t="shared" si="2"/>
        <v>0.751815617411539</v>
      </c>
      <c r="G17" s="215">
        <f t="shared" si="0"/>
        <v>0.6051198871848973</v>
      </c>
      <c r="H17" s="215">
        <f t="shared" si="3"/>
        <v>0.43091870754076017</v>
      </c>
      <c r="I17" s="215">
        <f t="shared" si="7"/>
        <v>0.22921207847912775</v>
      </c>
      <c r="J17" s="215">
        <f t="shared" si="5"/>
        <v>0.12377452237872899</v>
      </c>
      <c r="K17" s="82">
        <v>11</v>
      </c>
      <c r="L17" s="82">
        <v>65</v>
      </c>
    </row>
    <row r="18" spans="1:12" ht="13.5">
      <c r="A18" s="216">
        <v>12</v>
      </c>
      <c r="B18" s="215">
        <f t="shared" si="8"/>
        <v>0.9060763319060964</v>
      </c>
      <c r="C18" s="215">
        <f t="shared" si="6"/>
        <v>0.8970155685870354</v>
      </c>
      <c r="D18" s="215">
        <f t="shared" si="4"/>
        <v>0.883424423608444</v>
      </c>
      <c r="E18" s="215">
        <f t="shared" si="1"/>
        <v>0.8335902253536087</v>
      </c>
      <c r="F18" s="215">
        <f t="shared" si="2"/>
        <v>0.742982592162999</v>
      </c>
      <c r="G18" s="215">
        <f t="shared" si="0"/>
        <v>0.5980103790580237</v>
      </c>
      <c r="H18" s="215">
        <f t="shared" si="3"/>
        <v>0.4258558759958653</v>
      </c>
      <c r="I18" s="215">
        <f t="shared" si="7"/>
        <v>0.2265190829765241</v>
      </c>
      <c r="J18" s="215">
        <f t="shared" si="5"/>
        <v>0.12232030480732302</v>
      </c>
      <c r="K18" s="82">
        <v>12</v>
      </c>
      <c r="L18" s="82">
        <v>65</v>
      </c>
    </row>
    <row r="19" spans="1:12" ht="13.5">
      <c r="A19" s="216">
        <v>13</v>
      </c>
      <c r="B19" s="215">
        <f t="shared" si="8"/>
        <v>0.8949388878238493</v>
      </c>
      <c r="C19" s="215">
        <f t="shared" si="6"/>
        <v>0.8859894989456109</v>
      </c>
      <c r="D19" s="215">
        <f t="shared" si="4"/>
        <v>0.8725654156282531</v>
      </c>
      <c r="E19" s="215">
        <f t="shared" si="1"/>
        <v>0.8233437767979415</v>
      </c>
      <c r="F19" s="215">
        <f t="shared" si="2"/>
        <v>0.7338498880155564</v>
      </c>
      <c r="G19" s="215">
        <f t="shared" si="0"/>
        <v>0.5906596659637406</v>
      </c>
      <c r="H19" s="215">
        <f t="shared" si="3"/>
        <v>0.42062127727720916</v>
      </c>
      <c r="I19" s="215">
        <f t="shared" si="7"/>
        <v>0.22373472195596233</v>
      </c>
      <c r="J19" s="215">
        <f t="shared" si="5"/>
        <v>0.12081674985621967</v>
      </c>
      <c r="K19" s="82">
        <v>13</v>
      </c>
      <c r="L19" s="82">
        <v>65</v>
      </c>
    </row>
    <row r="20" spans="1:12" ht="13.5">
      <c r="A20" s="216">
        <v>14</v>
      </c>
      <c r="B20" s="215">
        <f>(1-(A20/L20)^1.4)*1</f>
        <v>0.8834531471445899</v>
      </c>
      <c r="C20" s="215">
        <f t="shared" si="6"/>
        <v>0.874618615673144</v>
      </c>
      <c r="D20" s="215">
        <f t="shared" si="4"/>
        <v>0.8613668184659751</v>
      </c>
      <c r="E20" s="215">
        <f t="shared" si="1"/>
        <v>0.8127768953730228</v>
      </c>
      <c r="F20" s="215">
        <f t="shared" si="2"/>
        <v>0.7244315806585636</v>
      </c>
      <c r="G20" s="215">
        <f t="shared" si="0"/>
        <v>0.5830790771154294</v>
      </c>
      <c r="H20" s="215">
        <f t="shared" si="3"/>
        <v>0.41522297915795725</v>
      </c>
      <c r="I20" s="215">
        <f t="shared" si="7"/>
        <v>0.22086328678614747</v>
      </c>
      <c r="J20" s="215">
        <f t="shared" si="5"/>
        <v>0.11926617486451964</v>
      </c>
      <c r="K20" s="82">
        <v>14</v>
      </c>
      <c r="L20" s="82">
        <v>65</v>
      </c>
    </row>
    <row r="21" spans="1:12" ht="13.5">
      <c r="A21" s="216">
        <v>15</v>
      </c>
      <c r="B21" s="215">
        <f>(1-(A21/L21)^1.4)*1</f>
        <v>0.8716342793256118</v>
      </c>
      <c r="C21" s="215">
        <f t="shared" si="6"/>
        <v>0.8629179365323556</v>
      </c>
      <c r="D21" s="215">
        <f t="shared" si="4"/>
        <v>0.8498434223424715</v>
      </c>
      <c r="E21" s="215">
        <f t="shared" si="1"/>
        <v>0.8019035369795628</v>
      </c>
      <c r="F21" s="215">
        <f t="shared" si="2"/>
        <v>0.7147401090470016</v>
      </c>
      <c r="G21" s="215">
        <f t="shared" si="0"/>
        <v>0.5752786243549038</v>
      </c>
      <c r="H21" s="215">
        <f t="shared" si="3"/>
        <v>0.4096681112830375</v>
      </c>
      <c r="I21" s="215">
        <f t="shared" si="7"/>
        <v>0.21790856983140294</v>
      </c>
      <c r="J21" s="215">
        <f>(1-((A21/L21)^1.4))*0.135</f>
        <v>0.1176706277089576</v>
      </c>
      <c r="K21" s="82">
        <v>15</v>
      </c>
      <c r="L21" s="82">
        <v>65</v>
      </c>
    </row>
    <row r="22" spans="1:12" ht="13.5">
      <c r="A22" s="216">
        <v>16</v>
      </c>
      <c r="B22" s="215">
        <f aca="true" t="shared" si="9" ref="B22:B27">(1-(A22/L22)^1.4)*1</f>
        <v>0.8594958097371517</v>
      </c>
      <c r="C22" s="215">
        <f t="shared" si="6"/>
        <v>0.8509008516397801</v>
      </c>
      <c r="D22" s="215">
        <f t="shared" si="4"/>
        <v>0.8380084144937229</v>
      </c>
      <c r="E22" s="215">
        <f t="shared" si="1"/>
        <v>0.7907361449581796</v>
      </c>
      <c r="F22" s="215">
        <f t="shared" si="2"/>
        <v>0.7047865639844644</v>
      </c>
      <c r="G22" s="215">
        <f t="shared" si="0"/>
        <v>0.5672672344265202</v>
      </c>
      <c r="H22" s="215">
        <f t="shared" si="3"/>
        <v>0.40396303057646127</v>
      </c>
      <c r="I22" s="215">
        <f t="shared" si="7"/>
        <v>0.21487395243428792</v>
      </c>
      <c r="J22" s="215">
        <f t="shared" si="5"/>
        <v>0.11603193431451549</v>
      </c>
      <c r="K22" s="82">
        <v>16</v>
      </c>
      <c r="L22" s="82">
        <v>65</v>
      </c>
    </row>
    <row r="23" spans="1:12" ht="13.5">
      <c r="A23" s="216">
        <v>17</v>
      </c>
      <c r="B23" s="215">
        <f t="shared" si="9"/>
        <v>0.8470498910674363</v>
      </c>
      <c r="C23" s="215">
        <f t="shared" si="6"/>
        <v>0.8385793921567619</v>
      </c>
      <c r="D23" s="215">
        <f t="shared" si="4"/>
        <v>0.8258736437907505</v>
      </c>
      <c r="E23" s="215">
        <f t="shared" si="1"/>
        <v>0.7792858997820414</v>
      </c>
      <c r="F23" s="215">
        <f t="shared" si="2"/>
        <v>0.6945809106752977</v>
      </c>
      <c r="G23" s="215">
        <f t="shared" si="0"/>
        <v>0.559052928104508</v>
      </c>
      <c r="H23" s="215">
        <f t="shared" si="3"/>
        <v>0.3981134488016951</v>
      </c>
      <c r="I23" s="215">
        <f t="shared" si="7"/>
        <v>0.21176247276685908</v>
      </c>
      <c r="J23" s="215">
        <f t="shared" si="5"/>
        <v>0.11435173529410392</v>
      </c>
      <c r="K23" s="82">
        <v>17</v>
      </c>
      <c r="L23" s="82">
        <v>65</v>
      </c>
    </row>
    <row r="24" spans="1:12" ht="13.5">
      <c r="A24" s="216">
        <v>18</v>
      </c>
      <c r="B24" s="215">
        <f t="shared" si="9"/>
        <v>0.8343075163542849</v>
      </c>
      <c r="C24" s="215">
        <f t="shared" si="6"/>
        <v>0.8259644411907421</v>
      </c>
      <c r="D24" s="215">
        <f t="shared" si="4"/>
        <v>0.8134498284454278</v>
      </c>
      <c r="E24" s="215">
        <f t="shared" si="1"/>
        <v>0.7675629150459421</v>
      </c>
      <c r="F24" s="215">
        <f t="shared" si="2"/>
        <v>0.6841321634105135</v>
      </c>
      <c r="G24" s="215">
        <f t="shared" si="0"/>
        <v>0.550642960793828</v>
      </c>
      <c r="H24" s="215">
        <f t="shared" si="3"/>
        <v>0.39212453268651387</v>
      </c>
      <c r="I24" s="215">
        <f t="shared" si="7"/>
        <v>0.20857687908857123</v>
      </c>
      <c r="J24" s="215">
        <f t="shared" si="5"/>
        <v>0.11263151470782846</v>
      </c>
      <c r="K24" s="82">
        <v>18</v>
      </c>
      <c r="L24" s="82">
        <v>65</v>
      </c>
    </row>
    <row r="25" spans="1:12" ht="13.5">
      <c r="A25" s="216">
        <v>19</v>
      </c>
      <c r="B25" s="215">
        <f t="shared" si="9"/>
        <v>0.8212786887908229</v>
      </c>
      <c r="C25" s="215">
        <f>(1-(A25/L25)^1.4)*0.99</f>
        <v>0.8130659019029146</v>
      </c>
      <c r="D25" s="215">
        <f t="shared" si="4"/>
        <v>0.8007467215710523</v>
      </c>
      <c r="E25" s="215">
        <f t="shared" si="1"/>
        <v>0.7555763936875571</v>
      </c>
      <c r="F25" s="215">
        <f t="shared" si="2"/>
        <v>0.6734485248084747</v>
      </c>
      <c r="G25" s="215">
        <f t="shared" si="0"/>
        <v>0.5420439346019431</v>
      </c>
      <c r="H25" s="215">
        <f t="shared" si="3"/>
        <v>0.38600098373168673</v>
      </c>
      <c r="I25" s="215">
        <f t="shared" si="7"/>
        <v>0.20531967219770572</v>
      </c>
      <c r="J25" s="215">
        <f t="shared" si="5"/>
        <v>0.1108726229867611</v>
      </c>
      <c r="K25" s="82">
        <v>19</v>
      </c>
      <c r="L25" s="82">
        <v>65</v>
      </c>
    </row>
    <row r="26" spans="1:12" ht="13.5">
      <c r="A26" s="216">
        <v>20</v>
      </c>
      <c r="B26" s="215">
        <f t="shared" si="9"/>
        <v>0.8079725589206141</v>
      </c>
      <c r="C26" s="215">
        <f t="shared" si="6"/>
        <v>0.799892833331408</v>
      </c>
      <c r="D26" s="215">
        <f t="shared" si="4"/>
        <v>0.7877732449475988</v>
      </c>
      <c r="E26" s="215">
        <f>(1-((K26/L26)^1.4))*0.92</f>
        <v>0.743334754206965</v>
      </c>
      <c r="F26" s="215">
        <f t="shared" si="2"/>
        <v>0.6625374983149036</v>
      </c>
      <c r="G26" s="215">
        <f t="shared" si="0"/>
        <v>0.5332618888876054</v>
      </c>
      <c r="H26" s="215">
        <f>(1-((K26/L26)^1.4))*0.47</f>
        <v>0.37974710269268863</v>
      </c>
      <c r="I26" s="215">
        <f t="shared" si="7"/>
        <v>0.20199313973015354</v>
      </c>
      <c r="J26" s="215">
        <f t="shared" si="5"/>
        <v>0.10907629545428292</v>
      </c>
      <c r="K26" s="82">
        <v>20</v>
      </c>
      <c r="L26" s="82">
        <v>65</v>
      </c>
    </row>
    <row r="27" spans="1:12" ht="13.5">
      <c r="A27" s="216">
        <v>21</v>
      </c>
      <c r="B27" s="215">
        <f t="shared" si="9"/>
        <v>0.7943975368232234</v>
      </c>
      <c r="C27" s="215">
        <f t="shared" si="6"/>
        <v>0.7864535614549912</v>
      </c>
      <c r="D27" s="215">
        <f t="shared" si="4"/>
        <v>0.7745375984026428</v>
      </c>
      <c r="E27" s="215">
        <f t="shared" si="1"/>
        <v>0.7308457338773656</v>
      </c>
      <c r="F27" s="215">
        <f t="shared" si="2"/>
        <v>0.6514059801950431</v>
      </c>
      <c r="G27" s="215">
        <f t="shared" si="0"/>
        <v>0.5243023743033275</v>
      </c>
      <c r="H27" s="215">
        <f t="shared" si="3"/>
        <v>0.373366842306915</v>
      </c>
      <c r="I27" s="215">
        <f t="shared" si="7"/>
        <v>0.19859938420580586</v>
      </c>
      <c r="J27" s="215">
        <f t="shared" si="5"/>
        <v>0.10724366747113517</v>
      </c>
      <c r="K27" s="82">
        <v>21</v>
      </c>
      <c r="L27" s="82">
        <v>65</v>
      </c>
    </row>
    <row r="28" spans="1:12" ht="13.5">
      <c r="A28" s="216">
        <v>22</v>
      </c>
      <c r="B28" s="215">
        <f>(1-(A28/L28)^1.4)*1</f>
        <v>0.7805613848374638</v>
      </c>
      <c r="C28" s="215">
        <f t="shared" si="6"/>
        <v>0.7727557709890892</v>
      </c>
      <c r="D28" s="215">
        <f t="shared" si="4"/>
        <v>0.7610473502165273</v>
      </c>
      <c r="E28" s="215">
        <f t="shared" si="1"/>
        <v>0.7181164740504667</v>
      </c>
      <c r="F28" s="215">
        <f t="shared" si="2"/>
        <v>0.6400603355667203</v>
      </c>
      <c r="G28" s="215">
        <f t="shared" si="0"/>
        <v>0.5151705139927262</v>
      </c>
      <c r="H28" s="215">
        <f t="shared" si="3"/>
        <v>0.366863850873608</v>
      </c>
      <c r="I28" s="215">
        <f t="shared" si="7"/>
        <v>0.19514034620936596</v>
      </c>
      <c r="J28" s="215">
        <f>(1-((A28/L28)^1.4))*0.135</f>
        <v>0.10537578695305763</v>
      </c>
      <c r="K28" s="82">
        <v>22</v>
      </c>
      <c r="L28" s="82">
        <v>65</v>
      </c>
    </row>
    <row r="29" spans="1:12" ht="13.5">
      <c r="A29" s="216">
        <v>23</v>
      </c>
      <c r="B29" s="215">
        <f>(1-(A29/L29)^1.4)*1</f>
        <v>0.7664712949399884</v>
      </c>
      <c r="C29" s="215">
        <f t="shared" si="6"/>
        <v>0.7588065819905886</v>
      </c>
      <c r="D29" s="215">
        <f t="shared" si="4"/>
        <v>0.7473095125664887</v>
      </c>
      <c r="E29" s="215">
        <f t="shared" si="1"/>
        <v>0.7051535913447894</v>
      </c>
      <c r="F29" s="215">
        <f t="shared" si="2"/>
        <v>0.6285064618507905</v>
      </c>
      <c r="G29" s="215">
        <f t="shared" si="0"/>
        <v>0.5058710546603924</v>
      </c>
      <c r="H29" s="215">
        <f t="shared" si="3"/>
        <v>0.36024150862179455</v>
      </c>
      <c r="I29" s="215">
        <f t="shared" si="7"/>
        <v>0.1916178237349971</v>
      </c>
      <c r="J29" s="215">
        <f t="shared" si="5"/>
        <v>0.10347362481689845</v>
      </c>
      <c r="K29" s="82">
        <v>23</v>
      </c>
      <c r="L29" s="82">
        <v>65</v>
      </c>
    </row>
    <row r="30" spans="1:12" ht="13.5">
      <c r="A30" s="216">
        <v>24</v>
      </c>
      <c r="B30" s="215">
        <f aca="true" t="shared" si="10" ref="B30:B37">(1-(A30/L30)^1.4)*1</f>
        <v>0.752133953882573</v>
      </c>
      <c r="C30" s="215">
        <f t="shared" si="6"/>
        <v>0.7446126143437473</v>
      </c>
      <c r="D30" s="215">
        <f t="shared" si="4"/>
        <v>0.7333306050355086</v>
      </c>
      <c r="E30" s="215">
        <f t="shared" si="1"/>
        <v>0.6919632375719672</v>
      </c>
      <c r="F30" s="215">
        <f t="shared" si="2"/>
        <v>0.6167498421837098</v>
      </c>
      <c r="G30" s="215">
        <f t="shared" si="0"/>
        <v>0.4964084095624982</v>
      </c>
      <c r="H30" s="215">
        <f t="shared" si="3"/>
        <v>0.35350295832480927</v>
      </c>
      <c r="I30" s="215">
        <f t="shared" si="7"/>
        <v>0.18803348847064325</v>
      </c>
      <c r="J30" s="215">
        <f t="shared" si="5"/>
        <v>0.10153808377414736</v>
      </c>
      <c r="K30" s="82">
        <v>24</v>
      </c>
      <c r="L30" s="82">
        <v>65</v>
      </c>
    </row>
    <row r="31" spans="1:12" ht="13.5">
      <c r="A31" s="216">
        <v>25</v>
      </c>
      <c r="B31" s="215">
        <f t="shared" si="10"/>
        <v>0.7375555984592774</v>
      </c>
      <c r="C31" s="215">
        <f t="shared" si="6"/>
        <v>0.7301800424746846</v>
      </c>
      <c r="D31" s="215">
        <f t="shared" si="4"/>
        <v>0.7191167084977955</v>
      </c>
      <c r="E31" s="215">
        <f t="shared" si="1"/>
        <v>0.6785511505825352</v>
      </c>
      <c r="F31" s="215">
        <f t="shared" si="2"/>
        <v>0.6047955907366075</v>
      </c>
      <c r="G31" s="215">
        <f t="shared" si="0"/>
        <v>0.4867866949831231</v>
      </c>
      <c r="H31" s="215">
        <f t="shared" si="3"/>
        <v>0.3466511312758604</v>
      </c>
      <c r="I31" s="215">
        <f t="shared" si="7"/>
        <v>0.18438889961481936</v>
      </c>
      <c r="J31" s="215">
        <f>(1-((A31/L31)^1.4))*0.135</f>
        <v>0.09957000579200245</v>
      </c>
      <c r="K31" s="82">
        <v>25</v>
      </c>
      <c r="L31" s="82">
        <v>65</v>
      </c>
    </row>
    <row r="32" spans="1:12" ht="13.5">
      <c r="A32" s="216">
        <v>26</v>
      </c>
      <c r="B32" s="215">
        <f t="shared" si="10"/>
        <v>0.7227420627379415</v>
      </c>
      <c r="C32" s="215">
        <f t="shared" si="6"/>
        <v>0.715514642110562</v>
      </c>
      <c r="D32" s="215">
        <f t="shared" si="4"/>
        <v>0.704673511169493</v>
      </c>
      <c r="E32" s="215">
        <f t="shared" si="1"/>
        <v>0.6649226977189062</v>
      </c>
      <c r="F32" s="215">
        <f t="shared" si="2"/>
        <v>0.592648491445112</v>
      </c>
      <c r="G32" s="215">
        <f t="shared" si="0"/>
        <v>0.47700976140704143</v>
      </c>
      <c r="H32" s="215">
        <f t="shared" si="3"/>
        <v>0.33968876948683246</v>
      </c>
      <c r="I32" s="215">
        <f t="shared" si="7"/>
        <v>0.18068551568448538</v>
      </c>
      <c r="J32" s="215">
        <f t="shared" si="5"/>
        <v>0.09757017846962211</v>
      </c>
      <c r="K32" s="82">
        <v>26</v>
      </c>
      <c r="L32" s="82">
        <v>65</v>
      </c>
    </row>
    <row r="33" spans="1:12" ht="13.5">
      <c r="A33" s="216">
        <v>27</v>
      </c>
      <c r="B33" s="215">
        <f t="shared" si="10"/>
        <v>0.707698818691393</v>
      </c>
      <c r="C33" s="215">
        <f>(1-(A33/L33)^1.4)*0.99</f>
        <v>0.700621830504479</v>
      </c>
      <c r="D33" s="215">
        <f t="shared" si="4"/>
        <v>0.6900063482241081</v>
      </c>
      <c r="E33" s="215">
        <f t="shared" si="1"/>
        <v>0.6510829131960816</v>
      </c>
      <c r="F33" s="215">
        <f t="shared" si="2"/>
        <v>0.5803130313269422</v>
      </c>
      <c r="G33" s="215">
        <f t="shared" si="0"/>
        <v>0.4670812203363194</v>
      </c>
      <c r="H33" s="215">
        <f t="shared" si="3"/>
        <v>0.33261844478495467</v>
      </c>
      <c r="I33" s="215">
        <f>(1-(K33/L33)^1.4)*0.25</f>
        <v>0.17692470467284824</v>
      </c>
      <c r="J33" s="215">
        <f t="shared" si="5"/>
        <v>0.09553934052333805</v>
      </c>
      <c r="K33" s="82">
        <v>27</v>
      </c>
      <c r="L33" s="82">
        <v>65</v>
      </c>
    </row>
    <row r="34" spans="1:12" ht="13.5">
      <c r="A34" s="216">
        <v>28</v>
      </c>
      <c r="B34" s="215">
        <f t="shared" si="10"/>
        <v>0.6924310113632038</v>
      </c>
      <c r="C34" s="215">
        <f t="shared" si="6"/>
        <v>0.6855067012495718</v>
      </c>
      <c r="D34" s="215">
        <f t="shared" si="4"/>
        <v>0.6751202360791237</v>
      </c>
      <c r="E34" s="215">
        <f t="shared" si="1"/>
        <v>0.6370365304541475</v>
      </c>
      <c r="F34" s="215">
        <f t="shared" si="2"/>
        <v>0.5677934293178272</v>
      </c>
      <c r="G34" s="215">
        <f t="shared" si="0"/>
        <v>0.4570044674997146</v>
      </c>
      <c r="H34" s="215">
        <f t="shared" si="3"/>
        <v>0.3254425753407058</v>
      </c>
      <c r="I34" s="215">
        <f>(1-(K34/L34)^1.4)*0.25</f>
        <v>0.17310775284080096</v>
      </c>
      <c r="J34" s="215">
        <f t="shared" si="5"/>
        <v>0.09347818653403253</v>
      </c>
      <c r="K34" s="82">
        <v>28</v>
      </c>
      <c r="L34" s="82">
        <v>65</v>
      </c>
    </row>
    <row r="35" spans="1:12" ht="13.5">
      <c r="A35" s="216">
        <v>29</v>
      </c>
      <c r="B35" s="215">
        <f t="shared" si="10"/>
        <v>0.6769434894737829</v>
      </c>
      <c r="C35" s="215">
        <f t="shared" si="6"/>
        <v>0.6701740545790451</v>
      </c>
      <c r="D35" s="215">
        <f t="shared" si="4"/>
        <v>0.6600199022369383</v>
      </c>
      <c r="E35" s="215">
        <f t="shared" si="1"/>
        <v>0.6227880103158803</v>
      </c>
      <c r="F35" s="215">
        <f t="shared" si="2"/>
        <v>0.5550936613685019</v>
      </c>
      <c r="G35" s="215">
        <f t="shared" si="0"/>
        <v>0.44678270305269674</v>
      </c>
      <c r="H35" s="215">
        <f t="shared" si="3"/>
        <v>0.31816344005267794</v>
      </c>
      <c r="I35" s="215">
        <f>(1-(K35/L35)^1.4)*0.25</f>
        <v>0.16923587236844573</v>
      </c>
      <c r="J35" s="215">
        <f t="shared" si="5"/>
        <v>0.0913873710789607</v>
      </c>
      <c r="K35" s="82">
        <v>29</v>
      </c>
      <c r="L35" s="82">
        <v>65</v>
      </c>
    </row>
    <row r="36" spans="1:12" ht="13.5">
      <c r="A36" s="216">
        <v>30</v>
      </c>
      <c r="B36" s="215">
        <f t="shared" si="10"/>
        <v>0.6612408321961623</v>
      </c>
      <c r="C36" s="215">
        <f t="shared" si="6"/>
        <v>0.6546284238742006</v>
      </c>
      <c r="D36" s="215">
        <f t="shared" si="4"/>
        <v>0.6447098113912582</v>
      </c>
      <c r="E36" s="215">
        <f t="shared" si="1"/>
        <v>0.6083415656204693</v>
      </c>
      <c r="F36" s="215">
        <f>(1-((K36/L36)^1.4))*0.82</f>
        <v>0.542217482400853</v>
      </c>
      <c r="G36" s="215">
        <f t="shared" si="0"/>
        <v>0.4364189492494671</v>
      </c>
      <c r="H36" s="215">
        <f t="shared" si="3"/>
        <v>0.31078319113219627</v>
      </c>
      <c r="I36" s="215">
        <f aca="true" t="shared" si="11" ref="I36:I56">(1-(K36/L36)^1.4)*0.25</f>
        <v>0.16531020804904056</v>
      </c>
      <c r="J36" s="215">
        <f t="shared" si="5"/>
        <v>0.0892675123464819</v>
      </c>
      <c r="K36" s="82">
        <v>30</v>
      </c>
      <c r="L36" s="82">
        <v>65</v>
      </c>
    </row>
    <row r="37" spans="1:12" ht="13.5">
      <c r="A37" s="216">
        <v>31</v>
      </c>
      <c r="B37" s="215">
        <f t="shared" si="10"/>
        <v>0.6453273726935443</v>
      </c>
      <c r="C37" s="215">
        <f t="shared" si="6"/>
        <v>0.6388740989666088</v>
      </c>
      <c r="D37" s="215">
        <f t="shared" si="4"/>
        <v>0.6291941883762057</v>
      </c>
      <c r="E37" s="215">
        <f t="shared" si="1"/>
        <v>0.5937011828780608</v>
      </c>
      <c r="F37" s="215">
        <f t="shared" si="2"/>
        <v>0.5291684456087064</v>
      </c>
      <c r="G37" s="215">
        <f t="shared" si="0"/>
        <v>0.4259160659777393</v>
      </c>
      <c r="H37" s="215">
        <f t="shared" si="3"/>
        <v>0.3033038651659658</v>
      </c>
      <c r="I37" s="215">
        <f t="shared" si="11"/>
        <v>0.16133184317338609</v>
      </c>
      <c r="J37" s="215">
        <f t="shared" si="5"/>
        <v>0.0871191953136285</v>
      </c>
      <c r="K37" s="82">
        <v>31</v>
      </c>
      <c r="L37" s="82">
        <v>65</v>
      </c>
    </row>
    <row r="38" spans="1:12" ht="13.5">
      <c r="A38" s="216">
        <v>32</v>
      </c>
      <c r="B38" s="215">
        <f>(1-(A38/L38)^1.4)*1</f>
        <v>0.6292072189028637</v>
      </c>
      <c r="C38" s="215">
        <f t="shared" si="6"/>
        <v>0.6229151467138351</v>
      </c>
      <c r="D38" s="215">
        <f t="shared" si="4"/>
        <v>0.6134770384302921</v>
      </c>
      <c r="E38" s="215">
        <f t="shared" si="1"/>
        <v>0.5788706413906346</v>
      </c>
      <c r="F38" s="215">
        <f t="shared" si="2"/>
        <v>0.5159499195003482</v>
      </c>
      <c r="G38" s="215">
        <f t="shared" si="0"/>
        <v>0.41527676447589007</v>
      </c>
      <c r="H38" s="215">
        <f t="shared" si="3"/>
        <v>0.2957273928843459</v>
      </c>
      <c r="I38" s="215">
        <f t="shared" si="11"/>
        <v>0.15730180472571592</v>
      </c>
      <c r="J38" s="215">
        <f>(1-((A38/L38)^1.4))*0.135</f>
        <v>0.0849429745518866</v>
      </c>
      <c r="K38" s="82">
        <v>32</v>
      </c>
      <c r="L38" s="82">
        <v>65</v>
      </c>
    </row>
    <row r="39" spans="1:12" ht="13.5">
      <c r="A39" s="216">
        <v>33</v>
      </c>
      <c r="B39" s="215">
        <f>(1-(A39/L39)^1.4)*1</f>
        <v>0.6128842719632148</v>
      </c>
      <c r="C39" s="215">
        <f t="shared" si="6"/>
        <v>0.6067554292435827</v>
      </c>
      <c r="D39" s="215">
        <f t="shared" si="4"/>
        <v>0.5975621651641344</v>
      </c>
      <c r="E39" s="215">
        <f t="shared" si="1"/>
        <v>0.5638535302061577</v>
      </c>
      <c r="F39" s="215">
        <f t="shared" si="2"/>
        <v>0.5025651030098361</v>
      </c>
      <c r="G39" s="215">
        <f t="shared" si="0"/>
        <v>0.4045036194957218</v>
      </c>
      <c r="H39" s="215">
        <f t="shared" si="3"/>
        <v>0.28805560782271095</v>
      </c>
      <c r="I39" s="215">
        <f t="shared" si="11"/>
        <v>0.1532210679908037</v>
      </c>
      <c r="J39" s="215">
        <f t="shared" si="5"/>
        <v>0.08273937671503401</v>
      </c>
      <c r="K39" s="82">
        <v>33</v>
      </c>
      <c r="L39" s="82">
        <v>65</v>
      </c>
    </row>
    <row r="40" spans="1:12" ht="13.5">
      <c r="A40" s="216">
        <v>34</v>
      </c>
      <c r="B40" s="215">
        <f aca="true" t="shared" si="12" ref="B40:B47">(1-(A40/L40)^1.4)*1</f>
        <v>0.5963622426198125</v>
      </c>
      <c r="C40" s="215">
        <f>(1-(A40/L40)^1.4)*0.99</f>
        <v>0.5903986201936144</v>
      </c>
      <c r="D40" s="215">
        <f t="shared" si="4"/>
        <v>0.5814531865543172</v>
      </c>
      <c r="E40" s="215">
        <f t="shared" si="1"/>
        <v>0.5486532632102276</v>
      </c>
      <c r="F40" s="215">
        <f t="shared" si="2"/>
        <v>0.4890170389482462</v>
      </c>
      <c r="G40" s="215">
        <f t="shared" si="0"/>
        <v>0.3935990801290763</v>
      </c>
      <c r="H40" s="215">
        <f t="shared" si="3"/>
        <v>0.28029025403131186</v>
      </c>
      <c r="I40" s="215">
        <f t="shared" si="11"/>
        <v>0.14909056065495313</v>
      </c>
      <c r="J40" s="215">
        <f t="shared" si="5"/>
        <v>0.0805089027536747</v>
      </c>
      <c r="K40" s="82">
        <v>34</v>
      </c>
      <c r="L40" s="82">
        <v>65</v>
      </c>
    </row>
    <row r="41" spans="1:12" ht="13.5">
      <c r="A41" s="216">
        <v>35</v>
      </c>
      <c r="B41" s="215">
        <f t="shared" si="12"/>
        <v>0.5796446658792951</v>
      </c>
      <c r="C41" s="215">
        <f t="shared" si="6"/>
        <v>0.5738482192205021</v>
      </c>
      <c r="D41" s="215">
        <f t="shared" si="4"/>
        <v>0.5651535492323126</v>
      </c>
      <c r="E41" s="215">
        <f t="shared" si="1"/>
        <v>0.5332730926089515</v>
      </c>
      <c r="F41" s="215">
        <f t="shared" si="2"/>
        <v>0.4753086260210219</v>
      </c>
      <c r="G41" s="215">
        <f t="shared" si="0"/>
        <v>0.38256547948033476</v>
      </c>
      <c r="H41" s="215">
        <f t="shared" si="3"/>
        <v>0.27243299296326867</v>
      </c>
      <c r="I41" s="215">
        <f t="shared" si="11"/>
        <v>0.14491116646982377</v>
      </c>
      <c r="J41" s="215">
        <f t="shared" si="5"/>
        <v>0.07825202989370485</v>
      </c>
      <c r="K41" s="82">
        <v>35</v>
      </c>
      <c r="L41" s="82">
        <v>65</v>
      </c>
    </row>
    <row r="42" spans="1:12" ht="13.5">
      <c r="A42" s="216">
        <v>36</v>
      </c>
      <c r="B42" s="215">
        <f t="shared" si="12"/>
        <v>0.5627349141477411</v>
      </c>
      <c r="C42" s="215">
        <f t="shared" si="6"/>
        <v>0.5571075650062637</v>
      </c>
      <c r="D42" s="215">
        <f t="shared" si="4"/>
        <v>0.5486665412940476</v>
      </c>
      <c r="E42" s="215">
        <f t="shared" si="1"/>
        <v>0.5177161210159219</v>
      </c>
      <c r="F42" s="215">
        <f t="shared" si="2"/>
        <v>0.4614426296011477</v>
      </c>
      <c r="G42" s="215">
        <f t="shared" si="0"/>
        <v>0.3714050433375092</v>
      </c>
      <c r="H42" s="215">
        <f t="shared" si="3"/>
        <v>0.26448540964943834</v>
      </c>
      <c r="I42" s="215">
        <f t="shared" si="11"/>
        <v>0.14068372853693528</v>
      </c>
      <c r="J42" s="215">
        <f>(1-((A42/L42)^1.4))*0.135</f>
        <v>0.07596921340994506</v>
      </c>
      <c r="K42" s="82">
        <v>36</v>
      </c>
      <c r="L42" s="82">
        <v>65</v>
      </c>
    </row>
    <row r="43" spans="1:12" ht="13.5">
      <c r="A43" s="216">
        <v>37</v>
      </c>
      <c r="B43" s="215">
        <f t="shared" si="12"/>
        <v>0.545636209046547</v>
      </c>
      <c r="C43" s="215">
        <f t="shared" si="6"/>
        <v>0.5401798469560815</v>
      </c>
      <c r="D43" s="215">
        <f t="shared" si="4"/>
        <v>0.5319953038203833</v>
      </c>
      <c r="E43" s="215">
        <f t="shared" si="1"/>
        <v>0.5019853123228233</v>
      </c>
      <c r="F43" s="215">
        <f t="shared" si="2"/>
        <v>0.4474216914181685</v>
      </c>
      <c r="G43" s="215">
        <f t="shared" si="0"/>
        <v>0.360119897970721</v>
      </c>
      <c r="H43" s="215">
        <f t="shared" si="3"/>
        <v>0.25644901825187705</v>
      </c>
      <c r="I43" s="215">
        <f t="shared" si="11"/>
        <v>0.13640905226163674</v>
      </c>
      <c r="J43" s="215">
        <f t="shared" si="5"/>
        <v>0.07366088822128385</v>
      </c>
      <c r="K43" s="82">
        <v>37</v>
      </c>
      <c r="L43" s="82">
        <v>65</v>
      </c>
    </row>
    <row r="44" spans="1:12" ht="13.5">
      <c r="A44" s="216">
        <v>38</v>
      </c>
      <c r="B44" s="215">
        <f t="shared" si="12"/>
        <v>0.5283516320715729</v>
      </c>
      <c r="C44" s="215">
        <f t="shared" si="6"/>
        <v>0.5230681157508571</v>
      </c>
      <c r="D44" s="215">
        <f t="shared" si="4"/>
        <v>0.5151428412697835</v>
      </c>
      <c r="E44" s="215">
        <f>(1-((K44/L44)^1.4))*0.92</f>
        <v>0.48608350150584706</v>
      </c>
      <c r="F44" s="215">
        <f t="shared" si="2"/>
        <v>0.43324833829868975</v>
      </c>
      <c r="G44" s="215">
        <f t="shared" si="0"/>
        <v>0.3487120771672381</v>
      </c>
      <c r="H44" s="215">
        <f>(1-((K44/L44)^1.4))*0.47</f>
        <v>0.24832526707363925</v>
      </c>
      <c r="I44" s="215">
        <f t="shared" si="11"/>
        <v>0.13208790801789322</v>
      </c>
      <c r="J44" s="215">
        <f t="shared" si="5"/>
        <v>0.07132747032966234</v>
      </c>
      <c r="K44" s="82">
        <v>38</v>
      </c>
      <c r="L44" s="82">
        <v>65</v>
      </c>
    </row>
    <row r="45" spans="1:12" ht="13.5">
      <c r="A45" s="216">
        <v>39</v>
      </c>
      <c r="B45" s="215">
        <f t="shared" si="12"/>
        <v>0.5108841342364463</v>
      </c>
      <c r="C45" s="215">
        <f t="shared" si="6"/>
        <v>0.5057752928940819</v>
      </c>
      <c r="D45" s="215">
        <f t="shared" si="4"/>
        <v>0.49811203088053513</v>
      </c>
      <c r="E45" s="215">
        <f t="shared" si="1"/>
        <v>0.4700134034975306</v>
      </c>
      <c r="F45" s="215">
        <f t="shared" si="2"/>
        <v>0.41892499007388595</v>
      </c>
      <c r="G45" s="215">
        <f t="shared" si="0"/>
        <v>0.33718352859605455</v>
      </c>
      <c r="H45" s="215">
        <f t="shared" si="3"/>
        <v>0.24011554309112976</v>
      </c>
      <c r="I45" s="215">
        <f t="shared" si="11"/>
        <v>0.12772103355911157</v>
      </c>
      <c r="J45" s="215">
        <f t="shared" si="5"/>
        <v>0.06896935812192026</v>
      </c>
      <c r="K45" s="82">
        <v>39</v>
      </c>
      <c r="L45" s="82">
        <v>65</v>
      </c>
    </row>
    <row r="46" spans="1:12" ht="13.5">
      <c r="A46" s="216">
        <v>40</v>
      </c>
      <c r="B46" s="215">
        <f t="shared" si="12"/>
        <v>0.4932365448205489</v>
      </c>
      <c r="C46" s="215">
        <f t="shared" si="6"/>
        <v>0.48830417937234344</v>
      </c>
      <c r="D46" s="215">
        <f t="shared" si="4"/>
        <v>0.48090563120003516</v>
      </c>
      <c r="E46" s="215">
        <f t="shared" si="1"/>
        <v>0.453777621234905</v>
      </c>
      <c r="F46" s="215">
        <f t="shared" si="2"/>
        <v>0.40445396675285006</v>
      </c>
      <c r="G46" s="215">
        <f t="shared" si="0"/>
        <v>0.3255361195815623</v>
      </c>
      <c r="H46" s="215">
        <f t="shared" si="3"/>
        <v>0.23182117606565797</v>
      </c>
      <c r="I46" s="215">
        <f t="shared" si="11"/>
        <v>0.12330913620513723</v>
      </c>
      <c r="J46" s="215">
        <f t="shared" si="5"/>
        <v>0.06658693355077411</v>
      </c>
      <c r="K46" s="82">
        <v>40</v>
      </c>
      <c r="L46" s="82">
        <v>65</v>
      </c>
    </row>
    <row r="47" spans="1:12" ht="13.5">
      <c r="A47" s="216">
        <v>41</v>
      </c>
      <c r="B47" s="215">
        <f t="shared" si="12"/>
        <v>0.47541157932524847</v>
      </c>
      <c r="C47" s="215">
        <f t="shared" si="6"/>
        <v>0.470657463531996</v>
      </c>
      <c r="D47" s="215">
        <f t="shared" si="4"/>
        <v>0.46352628984211725</v>
      </c>
      <c r="E47" s="215">
        <f t="shared" si="1"/>
        <v>0.4373786529792286</v>
      </c>
      <c r="F47" s="215">
        <f t="shared" si="2"/>
        <v>0.38983749504670373</v>
      </c>
      <c r="G47" s="215">
        <f t="shared" si="0"/>
        <v>0.313771642354664</v>
      </c>
      <c r="H47" s="215">
        <f t="shared" si="3"/>
        <v>0.22344344228286678</v>
      </c>
      <c r="I47" s="215">
        <f t="shared" si="11"/>
        <v>0.11885289483131212</v>
      </c>
      <c r="J47" s="215">
        <f t="shared" si="5"/>
        <v>0.06418056320890855</v>
      </c>
      <c r="K47" s="82">
        <v>41</v>
      </c>
      <c r="L47" s="82">
        <v>65</v>
      </c>
    </row>
    <row r="48" spans="1:12" ht="13.5">
      <c r="A48" s="216">
        <v>42</v>
      </c>
      <c r="B48" s="215">
        <f>(1-(A48/L48)^1.4)*1</f>
        <v>0.4574118467277015</v>
      </c>
      <c r="C48" s="215">
        <f>(1-(A48/L48)^1.4)*0.99</f>
        <v>0.4528377282604245</v>
      </c>
      <c r="D48" s="215">
        <f t="shared" si="4"/>
        <v>0.44597655055950897</v>
      </c>
      <c r="E48" s="215">
        <f t="shared" si="1"/>
        <v>0.42081889898948543</v>
      </c>
      <c r="F48" s="215">
        <f t="shared" si="2"/>
        <v>0.3750777143167152</v>
      </c>
      <c r="G48" s="215">
        <f t="shared" si="0"/>
        <v>0.30189181884028304</v>
      </c>
      <c r="H48" s="215">
        <f t="shared" si="3"/>
        <v>0.2149835679620197</v>
      </c>
      <c r="I48" s="215">
        <f t="shared" si="11"/>
        <v>0.11435296168192538</v>
      </c>
      <c r="J48" s="215">
        <f t="shared" si="5"/>
        <v>0.06175059930823971</v>
      </c>
      <c r="K48" s="82">
        <v>42</v>
      </c>
      <c r="L48" s="82">
        <v>65</v>
      </c>
    </row>
    <row r="49" spans="1:12" ht="13.5">
      <c r="A49" s="216">
        <v>43</v>
      </c>
      <c r="B49" s="215">
        <f>(1-(A49/L49)^1.4)*1</f>
        <v>0.4392398561095838</v>
      </c>
      <c r="C49" s="215">
        <f>(1-(A49/L49)^1.4)*0.99</f>
        <v>0.43484745754848797</v>
      </c>
      <c r="D49" s="215">
        <f t="shared" si="4"/>
        <v>0.42825885970684424</v>
      </c>
      <c r="E49" s="215">
        <f t="shared" si="1"/>
        <v>0.40410066762081714</v>
      </c>
      <c r="F49" s="215">
        <f t="shared" si="2"/>
        <v>0.3601766820098587</v>
      </c>
      <c r="G49" s="215">
        <f t="shared" si="0"/>
        <v>0.28989830503232533</v>
      </c>
      <c r="H49" s="215">
        <f t="shared" si="3"/>
        <v>0.20644273237150437</v>
      </c>
      <c r="I49" s="215">
        <f t="shared" si="11"/>
        <v>0.10980996402739596</v>
      </c>
      <c r="J49" s="215">
        <f>(1-((A49/L49)^1.4))*0.135</f>
        <v>0.05929738057479382</v>
      </c>
      <c r="K49" s="82">
        <v>43</v>
      </c>
      <c r="L49" s="82">
        <v>65</v>
      </c>
    </row>
    <row r="50" spans="1:12" ht="13.5">
      <c r="A50" s="216">
        <v>44</v>
      </c>
      <c r="B50" s="215">
        <f aca="true" t="shared" si="13" ref="B50:B56">(1-(A50/L50)^1.4)*1</f>
        <v>0.4208980227279695</v>
      </c>
      <c r="C50" s="215">
        <f aca="true" t="shared" si="14" ref="C50:C55">(1-(A50/L50)^1.4)*0.99</f>
        <v>0.4166890425006898</v>
      </c>
      <c r="D50" s="215">
        <f t="shared" si="4"/>
        <v>0.4103755721597703</v>
      </c>
      <c r="E50" s="215">
        <f t="shared" si="1"/>
        <v>0.38722618090973193</v>
      </c>
      <c r="F50" s="215">
        <f t="shared" si="2"/>
        <v>0.34513637863693497</v>
      </c>
      <c r="G50" s="215">
        <f t="shared" si="0"/>
        <v>0.2777926950004599</v>
      </c>
      <c r="H50" s="215">
        <f t="shared" si="3"/>
        <v>0.19782207068214566</v>
      </c>
      <c r="I50" s="215">
        <f t="shared" si="11"/>
        <v>0.10522450568199238</v>
      </c>
      <c r="J50" s="215">
        <f t="shared" si="5"/>
        <v>0.056821233068275884</v>
      </c>
      <c r="K50" s="82">
        <v>44</v>
      </c>
      <c r="L50" s="82">
        <v>65</v>
      </c>
    </row>
    <row r="51" spans="1:12" ht="13.5">
      <c r="A51" s="216">
        <v>45</v>
      </c>
      <c r="B51" s="215">
        <f t="shared" si="13"/>
        <v>0.40238867358698593</v>
      </c>
      <c r="C51" s="215">
        <f t="shared" si="14"/>
        <v>0.3983647868511161</v>
      </c>
      <c r="D51" s="215">
        <f t="shared" si="4"/>
        <v>0.3923289567473113</v>
      </c>
      <c r="E51" s="215">
        <f t="shared" si="1"/>
        <v>0.3701975797000271</v>
      </c>
      <c r="F51" s="215">
        <f t="shared" si="2"/>
        <v>0.32995871234132845</v>
      </c>
      <c r="G51" s="215">
        <f t="shared" si="0"/>
        <v>0.2655765245674107</v>
      </c>
      <c r="H51" s="215">
        <f t="shared" si="3"/>
        <v>0.1891226765858834</v>
      </c>
      <c r="I51" s="215">
        <f t="shared" si="11"/>
        <v>0.10059716839674648</v>
      </c>
      <c r="J51" s="215">
        <f t="shared" si="5"/>
        <v>0.054322470934243104</v>
      </c>
      <c r="K51" s="82">
        <v>45</v>
      </c>
      <c r="L51" s="82">
        <v>65</v>
      </c>
    </row>
    <row r="52" spans="1:12" ht="13.5">
      <c r="A52" s="216">
        <v>46</v>
      </c>
      <c r="B52" s="215">
        <f t="shared" si="13"/>
        <v>0.38371405256152946</v>
      </c>
      <c r="C52" s="215">
        <f t="shared" si="14"/>
        <v>0.37987691203591417</v>
      </c>
      <c r="D52" s="215">
        <f t="shared" si="4"/>
        <v>0.3741212012474912</v>
      </c>
      <c r="E52" s="215">
        <f t="shared" si="1"/>
        <v>0.35301692835660714</v>
      </c>
      <c r="F52" s="215">
        <f t="shared" si="2"/>
        <v>0.3146455231004541</v>
      </c>
      <c r="G52" s="215">
        <f t="shared" si="0"/>
        <v>0.25325127469060943</v>
      </c>
      <c r="H52" s="215">
        <f t="shared" si="3"/>
        <v>0.18034560470391883</v>
      </c>
      <c r="I52" s="215">
        <f t="shared" si="11"/>
        <v>0.09592851314038237</v>
      </c>
      <c r="J52" s="215">
        <f t="shared" si="5"/>
        <v>0.05180139709580648</v>
      </c>
      <c r="K52" s="82">
        <v>46</v>
      </c>
      <c r="L52" s="82">
        <v>65</v>
      </c>
    </row>
    <row r="53" spans="1:12" ht="13.5">
      <c r="A53" s="216">
        <v>47</v>
      </c>
      <c r="B53" s="215">
        <f t="shared" si="13"/>
        <v>0.3648763251180628</v>
      </c>
      <c r="C53" s="215">
        <f t="shared" si="14"/>
        <v>0.36122756186688215</v>
      </c>
      <c r="D53" s="215">
        <f t="shared" si="4"/>
        <v>0.35575441699011123</v>
      </c>
      <c r="E53" s="215">
        <f t="shared" si="1"/>
        <v>0.3356862191086178</v>
      </c>
      <c r="F53" s="215">
        <f t="shared" si="2"/>
        <v>0.2991985865968115</v>
      </c>
      <c r="G53" s="215">
        <f t="shared" si="0"/>
        <v>0.24081837457792143</v>
      </c>
      <c r="H53" s="215">
        <f t="shared" si="3"/>
        <v>0.1714918728054895</v>
      </c>
      <c r="I53" s="215">
        <f t="shared" si="11"/>
        <v>0.0912190812795157</v>
      </c>
      <c r="J53" s="215">
        <f t="shared" si="5"/>
        <v>0.04925830389093848</v>
      </c>
      <c r="K53" s="82">
        <v>47</v>
      </c>
      <c r="L53" s="82">
        <v>65</v>
      </c>
    </row>
    <row r="54" spans="1:12" ht="13.5">
      <c r="A54" s="216">
        <v>48</v>
      </c>
      <c r="B54" s="215">
        <f t="shared" si="13"/>
        <v>0.345877582672112</v>
      </c>
      <c r="C54" s="215">
        <f t="shared" si="14"/>
        <v>0.3424188068453909</v>
      </c>
      <c r="D54" s="215">
        <f t="shared" si="4"/>
        <v>0.3372306431053092</v>
      </c>
      <c r="E54" s="215">
        <f t="shared" si="1"/>
        <v>0.31820737605834304</v>
      </c>
      <c r="F54" s="215">
        <f t="shared" si="2"/>
        <v>0.2836196177911318</v>
      </c>
      <c r="G54" s="215">
        <f t="shared" si="0"/>
        <v>0.22827920456359393</v>
      </c>
      <c r="H54" s="215">
        <f t="shared" si="3"/>
        <v>0.16256246385589262</v>
      </c>
      <c r="I54" s="215">
        <f t="shared" si="11"/>
        <v>0.086469395668028</v>
      </c>
      <c r="J54" s="215">
        <f t="shared" si="5"/>
        <v>0.046693473660735126</v>
      </c>
      <c r="K54" s="82">
        <v>48</v>
      </c>
      <c r="L54" s="82">
        <v>65</v>
      </c>
    </row>
    <row r="55" spans="1:12" ht="13.5">
      <c r="A55" s="216">
        <v>49</v>
      </c>
      <c r="B55" s="215">
        <f t="shared" si="13"/>
        <v>0.3267198466174489</v>
      </c>
      <c r="C55" s="215">
        <f t="shared" si="14"/>
        <v>0.3234526481512744</v>
      </c>
      <c r="D55" s="215">
        <f t="shared" si="4"/>
        <v>0.3185518504520127</v>
      </c>
      <c r="E55" s="215">
        <f t="shared" si="1"/>
        <v>0.300582258888053</v>
      </c>
      <c r="F55" s="215">
        <f t="shared" si="2"/>
        <v>0.2679102742263081</v>
      </c>
      <c r="G55" s="215">
        <f t="shared" si="0"/>
        <v>0.2156350987675163</v>
      </c>
      <c r="H55" s="215">
        <f t="shared" si="3"/>
        <v>0.15355832791020096</v>
      </c>
      <c r="I55" s="215">
        <f t="shared" si="11"/>
        <v>0.08167996165436223</v>
      </c>
      <c r="J55" s="215">
        <f>(1-((A55/L55)^1.4))*0.135</f>
        <v>0.04410717929335561</v>
      </c>
      <c r="K55" s="82">
        <v>49</v>
      </c>
      <c r="L55" s="82">
        <v>65</v>
      </c>
    </row>
    <row r="56" spans="1:12" ht="13.5">
      <c r="A56" s="216">
        <v>50</v>
      </c>
      <c r="B56" s="215">
        <f t="shared" si="13"/>
        <v>0.30740507205791734</v>
      </c>
      <c r="C56" s="215">
        <f>(1-(A56/L56)^1.4)*0.99</f>
        <v>0.30433102133733814</v>
      </c>
      <c r="D56" s="215">
        <f t="shared" si="4"/>
        <v>0.2997199452564694</v>
      </c>
      <c r="E56" s="215">
        <f>(1-((K56/L56)^1.4))*0.92</f>
        <v>0.28281266629328394</v>
      </c>
      <c r="F56" s="215">
        <f t="shared" si="2"/>
        <v>0.2520721590874922</v>
      </c>
      <c r="G56" s="215">
        <f t="shared" si="0"/>
        <v>0.20288734755822546</v>
      </c>
      <c r="H56" s="215">
        <f t="shared" si="3"/>
        <v>0.14448038386722115</v>
      </c>
      <c r="I56" s="215">
        <f t="shared" si="11"/>
        <v>0.07685126801447933</v>
      </c>
      <c r="J56" s="215">
        <f t="shared" si="5"/>
        <v>0.04149968472781884</v>
      </c>
      <c r="K56" s="82">
        <v>50</v>
      </c>
      <c r="L56" s="82">
        <v>65</v>
      </c>
    </row>
  </sheetData>
  <sheetProtection/>
  <mergeCells count="1">
    <mergeCell ref="B3:J3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view="pageBreakPreview" zoomScaleNormal="80" zoomScaleSheetLayoutView="100" zoomScalePageLayoutView="0" workbookViewId="0" topLeftCell="A25">
      <selection activeCell="A3" sqref="A3"/>
    </sheetView>
  </sheetViews>
  <sheetFormatPr defaultColWidth="11.421875" defaultRowHeight="12.75"/>
  <cols>
    <col min="1" max="1" width="32.7109375" style="11" customWidth="1"/>
    <col min="2" max="2" width="13.28125" style="11" customWidth="1"/>
    <col min="3" max="3" width="16.8515625" style="11" customWidth="1"/>
    <col min="4" max="4" width="13.28125" style="11" customWidth="1"/>
    <col min="5" max="5" width="12.8515625" style="11" customWidth="1"/>
    <col min="6" max="6" width="11.421875" style="12" customWidth="1"/>
    <col min="7" max="7" width="8.00390625" style="12" customWidth="1"/>
  </cols>
  <sheetData>
    <row r="1" spans="1:7" ht="24.75" customHeight="1">
      <c r="A1" s="278" t="s">
        <v>77</v>
      </c>
      <c r="B1" s="279"/>
      <c r="C1" s="279"/>
      <c r="D1" s="279"/>
      <c r="E1" s="279"/>
      <c r="F1" s="279"/>
      <c r="G1" s="280"/>
    </row>
    <row r="2" spans="1:7" ht="19.5" customHeight="1" thickBot="1">
      <c r="A2" s="281" t="s">
        <v>275</v>
      </c>
      <c r="B2" s="282"/>
      <c r="C2" s="282"/>
      <c r="D2" s="282"/>
      <c r="E2" s="282"/>
      <c r="F2" s="282"/>
      <c r="G2" s="283"/>
    </row>
    <row r="3" spans="1:7" ht="5.25" customHeight="1" thickBot="1">
      <c r="A3" s="13"/>
      <c r="B3" s="14"/>
      <c r="C3" s="14"/>
      <c r="D3" s="14"/>
      <c r="E3" s="14"/>
      <c r="F3" s="15"/>
      <c r="G3" s="16"/>
    </row>
    <row r="4" spans="1:7" ht="19.5" customHeight="1">
      <c r="A4" s="284" t="s">
        <v>74</v>
      </c>
      <c r="B4" s="285"/>
      <c r="C4" s="285"/>
      <c r="D4" s="285"/>
      <c r="E4" s="285"/>
      <c r="F4" s="285"/>
      <c r="G4" s="286"/>
    </row>
    <row r="5" spans="1:7" ht="5.25" customHeight="1">
      <c r="A5" s="17"/>
      <c r="B5" s="18"/>
      <c r="C5" s="18"/>
      <c r="D5" s="18"/>
      <c r="E5" s="18"/>
      <c r="F5" s="18"/>
      <c r="G5" s="19"/>
    </row>
    <row r="6" spans="1:7" ht="20.25" customHeight="1">
      <c r="A6" s="265" t="s">
        <v>193</v>
      </c>
      <c r="B6" s="224"/>
      <c r="C6" s="224"/>
      <c r="D6" s="224"/>
      <c r="E6" s="224"/>
      <c r="F6" s="224"/>
      <c r="G6" s="266"/>
    </row>
    <row r="7" spans="1:8" ht="30" customHeight="1">
      <c r="A7" s="112" t="s">
        <v>2</v>
      </c>
      <c r="B7" s="233" t="s">
        <v>42</v>
      </c>
      <c r="C7" s="233"/>
      <c r="D7" s="233" t="s">
        <v>43</v>
      </c>
      <c r="E7" s="233"/>
      <c r="F7" s="258" t="s">
        <v>3</v>
      </c>
      <c r="G7" s="259"/>
      <c r="H7" s="8"/>
    </row>
    <row r="8" spans="1:7" s="8" customFormat="1" ht="16.5" customHeight="1">
      <c r="A8" s="118" t="s">
        <v>231</v>
      </c>
      <c r="B8" s="260" t="s">
        <v>187</v>
      </c>
      <c r="C8" s="261"/>
      <c r="D8" s="260" t="s">
        <v>144</v>
      </c>
      <c r="E8" s="261"/>
      <c r="F8" s="267">
        <v>250</v>
      </c>
      <c r="G8" s="268"/>
    </row>
    <row r="9" spans="1:7" s="8" customFormat="1" ht="16.5" customHeight="1">
      <c r="A9" s="119" t="s">
        <v>232</v>
      </c>
      <c r="B9" s="110" t="s">
        <v>145</v>
      </c>
      <c r="C9" s="111"/>
      <c r="D9" s="110" t="s">
        <v>146</v>
      </c>
      <c r="E9" s="111"/>
      <c r="F9" s="267">
        <v>256</v>
      </c>
      <c r="G9" s="268"/>
    </row>
    <row r="10" spans="1:7" s="8" customFormat="1" ht="16.5" customHeight="1">
      <c r="A10" s="120" t="s">
        <v>233</v>
      </c>
      <c r="B10" s="110" t="s">
        <v>146</v>
      </c>
      <c r="C10" s="111"/>
      <c r="D10" s="110" t="s">
        <v>147</v>
      </c>
      <c r="E10" s="111"/>
      <c r="F10" s="267">
        <v>266</v>
      </c>
      <c r="G10" s="268"/>
    </row>
    <row r="11" spans="1:7" s="8" customFormat="1" ht="16.5" customHeight="1">
      <c r="A11" s="120" t="s">
        <v>234</v>
      </c>
      <c r="B11" s="110" t="s">
        <v>147</v>
      </c>
      <c r="C11" s="111"/>
      <c r="D11" s="110" t="s">
        <v>148</v>
      </c>
      <c r="E11" s="111"/>
      <c r="F11" s="267">
        <v>266</v>
      </c>
      <c r="G11" s="268"/>
    </row>
    <row r="12" spans="1:7" s="8" customFormat="1" ht="16.5" customHeight="1">
      <c r="A12" s="120" t="s">
        <v>235</v>
      </c>
      <c r="B12" s="110" t="s">
        <v>148</v>
      </c>
      <c r="C12" s="111"/>
      <c r="D12" s="110" t="s">
        <v>149</v>
      </c>
      <c r="E12" s="111"/>
      <c r="F12" s="267">
        <v>280</v>
      </c>
      <c r="G12" s="268"/>
    </row>
    <row r="13" spans="1:7" ht="16.5" customHeight="1">
      <c r="A13" s="120" t="s">
        <v>236</v>
      </c>
      <c r="B13" s="110" t="s">
        <v>149</v>
      </c>
      <c r="C13" s="111"/>
      <c r="D13" s="110" t="s">
        <v>150</v>
      </c>
      <c r="E13" s="111"/>
      <c r="F13" s="267">
        <v>310</v>
      </c>
      <c r="G13" s="268"/>
    </row>
    <row r="14" spans="1:7" ht="16.5" customHeight="1">
      <c r="A14" s="119" t="s">
        <v>237</v>
      </c>
      <c r="B14" s="110" t="s">
        <v>150</v>
      </c>
      <c r="C14" s="111"/>
      <c r="D14" s="110" t="s">
        <v>261</v>
      </c>
      <c r="E14" s="111"/>
      <c r="F14" s="267">
        <v>320</v>
      </c>
      <c r="G14" s="268"/>
    </row>
    <row r="15" spans="1:7" ht="16.5" customHeight="1">
      <c r="A15" s="122" t="s">
        <v>238</v>
      </c>
      <c r="B15" s="260" t="s">
        <v>261</v>
      </c>
      <c r="C15" s="261"/>
      <c r="D15" s="260" t="s">
        <v>249</v>
      </c>
      <c r="E15" s="261"/>
      <c r="F15" s="267">
        <v>280</v>
      </c>
      <c r="G15" s="268"/>
    </row>
    <row r="16" spans="1:7" ht="5.25" customHeight="1" thickBot="1">
      <c r="A16" s="262"/>
      <c r="B16" s="263"/>
      <c r="C16" s="263"/>
      <c r="D16" s="263"/>
      <c r="E16" s="263"/>
      <c r="F16" s="263"/>
      <c r="G16" s="264"/>
    </row>
    <row r="17" spans="1:7" ht="20.25" customHeight="1">
      <c r="A17" s="275" t="s">
        <v>151</v>
      </c>
      <c r="B17" s="276"/>
      <c r="C17" s="276"/>
      <c r="D17" s="276"/>
      <c r="E17" s="276"/>
      <c r="F17" s="276"/>
      <c r="G17" s="277"/>
    </row>
    <row r="18" spans="1:7" ht="30" customHeight="1">
      <c r="A18" s="112" t="s">
        <v>2</v>
      </c>
      <c r="B18" s="233" t="s">
        <v>42</v>
      </c>
      <c r="C18" s="233"/>
      <c r="D18" s="233" t="s">
        <v>43</v>
      </c>
      <c r="E18" s="233"/>
      <c r="F18" s="258" t="s">
        <v>3</v>
      </c>
      <c r="G18" s="259"/>
    </row>
    <row r="19" spans="1:7" ht="30" customHeight="1" thickBot="1">
      <c r="A19" s="118" t="s">
        <v>239</v>
      </c>
      <c r="B19" s="269" t="s">
        <v>194</v>
      </c>
      <c r="C19" s="269"/>
      <c r="D19" s="269" t="s">
        <v>153</v>
      </c>
      <c r="E19" s="269"/>
      <c r="F19" s="270">
        <v>300</v>
      </c>
      <c r="G19" s="271"/>
    </row>
    <row r="20" spans="1:7" ht="14.25" thickBot="1">
      <c r="A20" s="272"/>
      <c r="B20" s="273"/>
      <c r="C20" s="273"/>
      <c r="D20" s="273"/>
      <c r="E20" s="273"/>
      <c r="F20" s="273"/>
      <c r="G20" s="274"/>
    </row>
    <row r="21" spans="1:7" ht="12.75">
      <c r="A21" s="275" t="s">
        <v>214</v>
      </c>
      <c r="B21" s="276"/>
      <c r="C21" s="276"/>
      <c r="D21" s="276"/>
      <c r="E21" s="276"/>
      <c r="F21" s="276"/>
      <c r="G21" s="277"/>
    </row>
    <row r="22" spans="1:7" ht="30" customHeight="1">
      <c r="A22" s="112" t="s">
        <v>2</v>
      </c>
      <c r="B22" s="233" t="s">
        <v>42</v>
      </c>
      <c r="C22" s="233"/>
      <c r="D22" s="233" t="s">
        <v>43</v>
      </c>
      <c r="E22" s="233"/>
      <c r="F22" s="258" t="s">
        <v>3</v>
      </c>
      <c r="G22" s="259"/>
    </row>
    <row r="23" spans="1:7" ht="13.5">
      <c r="A23" s="121" t="s">
        <v>251</v>
      </c>
      <c r="B23" s="287" t="s">
        <v>153</v>
      </c>
      <c r="C23" s="287"/>
      <c r="D23" s="287" t="s">
        <v>195</v>
      </c>
      <c r="E23" s="287"/>
      <c r="F23" s="288">
        <v>266</v>
      </c>
      <c r="G23" s="289"/>
    </row>
    <row r="24" spans="1:7" ht="14.25" thickBot="1">
      <c r="A24" s="262"/>
      <c r="B24" s="263"/>
      <c r="C24" s="263"/>
      <c r="D24" s="263"/>
      <c r="E24" s="263"/>
      <c r="F24" s="263"/>
      <c r="G24" s="264"/>
    </row>
    <row r="25" spans="1:7" ht="12.75">
      <c r="A25" s="275" t="s">
        <v>154</v>
      </c>
      <c r="B25" s="276"/>
      <c r="C25" s="276"/>
      <c r="D25" s="276"/>
      <c r="E25" s="276"/>
      <c r="F25" s="276"/>
      <c r="G25" s="277"/>
    </row>
    <row r="26" spans="1:7" ht="30" customHeight="1">
      <c r="A26" s="112" t="s">
        <v>2</v>
      </c>
      <c r="B26" s="233" t="s">
        <v>42</v>
      </c>
      <c r="C26" s="233"/>
      <c r="D26" s="233" t="s">
        <v>43</v>
      </c>
      <c r="E26" s="233"/>
      <c r="F26" s="258" t="s">
        <v>3</v>
      </c>
      <c r="G26" s="259"/>
    </row>
    <row r="27" spans="1:7" ht="13.5">
      <c r="A27" s="122" t="s">
        <v>240</v>
      </c>
      <c r="B27" s="287" t="s">
        <v>196</v>
      </c>
      <c r="C27" s="287"/>
      <c r="D27" s="287" t="s">
        <v>149</v>
      </c>
      <c r="E27" s="287"/>
      <c r="F27" s="288">
        <v>260</v>
      </c>
      <c r="G27" s="289"/>
    </row>
    <row r="28" spans="1:7" ht="14.25" thickBot="1">
      <c r="A28" s="262"/>
      <c r="B28" s="263"/>
      <c r="C28" s="263"/>
      <c r="D28" s="263"/>
      <c r="E28" s="263"/>
      <c r="F28" s="263"/>
      <c r="G28" s="264"/>
    </row>
    <row r="29" spans="1:7" ht="16.5" customHeight="1">
      <c r="A29" s="275" t="s">
        <v>155</v>
      </c>
      <c r="B29" s="276"/>
      <c r="C29" s="276"/>
      <c r="D29" s="276"/>
      <c r="E29" s="276"/>
      <c r="F29" s="276"/>
      <c r="G29" s="277"/>
    </row>
    <row r="30" spans="1:7" ht="30" customHeight="1">
      <c r="A30" s="112" t="s">
        <v>2</v>
      </c>
      <c r="B30" s="233" t="s">
        <v>42</v>
      </c>
      <c r="C30" s="233"/>
      <c r="D30" s="233" t="s">
        <v>43</v>
      </c>
      <c r="E30" s="233"/>
      <c r="F30" s="258" t="s">
        <v>3</v>
      </c>
      <c r="G30" s="259"/>
    </row>
    <row r="31" spans="1:7" ht="16.5" customHeight="1">
      <c r="A31" s="122" t="s">
        <v>241</v>
      </c>
      <c r="B31" s="269" t="s">
        <v>196</v>
      </c>
      <c r="C31" s="269"/>
      <c r="D31" s="269" t="s">
        <v>150</v>
      </c>
      <c r="E31" s="269"/>
      <c r="F31" s="295">
        <v>300</v>
      </c>
      <c r="G31" s="296"/>
    </row>
    <row r="32" spans="1:7" ht="16.5" customHeight="1">
      <c r="A32" s="119" t="s">
        <v>242</v>
      </c>
      <c r="B32" s="226" t="s">
        <v>150</v>
      </c>
      <c r="C32" s="228"/>
      <c r="D32" s="226" t="s">
        <v>156</v>
      </c>
      <c r="E32" s="228"/>
      <c r="F32" s="295">
        <v>280</v>
      </c>
      <c r="G32" s="296"/>
    </row>
    <row r="33" spans="1:7" ht="16.5" customHeight="1">
      <c r="A33" s="119" t="s">
        <v>243</v>
      </c>
      <c r="B33" s="113" t="s">
        <v>146</v>
      </c>
      <c r="C33" s="114"/>
      <c r="D33" s="113" t="s">
        <v>145</v>
      </c>
      <c r="E33" s="114"/>
      <c r="F33" s="295">
        <v>230</v>
      </c>
      <c r="G33" s="296"/>
    </row>
    <row r="34" spans="1:7" ht="16.5" customHeight="1">
      <c r="A34" s="122" t="s">
        <v>244</v>
      </c>
      <c r="B34" s="226" t="s">
        <v>145</v>
      </c>
      <c r="C34" s="228"/>
      <c r="D34" s="226" t="s">
        <v>157</v>
      </c>
      <c r="E34" s="228"/>
      <c r="F34" s="267">
        <v>200</v>
      </c>
      <c r="G34" s="268"/>
    </row>
    <row r="35" spans="1:7" ht="14.25" thickBot="1">
      <c r="A35" s="262"/>
      <c r="B35" s="263"/>
      <c r="C35" s="263"/>
      <c r="D35" s="263"/>
      <c r="E35" s="263"/>
      <c r="F35" s="263"/>
      <c r="G35" s="264"/>
    </row>
    <row r="36" spans="1:7" ht="18.75" customHeight="1">
      <c r="A36" s="292" t="s">
        <v>197</v>
      </c>
      <c r="B36" s="293"/>
      <c r="C36" s="293"/>
      <c r="D36" s="293"/>
      <c r="E36" s="293"/>
      <c r="F36" s="293"/>
      <c r="G36" s="294"/>
    </row>
    <row r="37" spans="1:7" ht="18.75" customHeight="1">
      <c r="A37" s="297" t="s">
        <v>158</v>
      </c>
      <c r="B37" s="232"/>
      <c r="C37" s="232"/>
      <c r="D37" s="232"/>
      <c r="E37" s="232"/>
      <c r="F37" s="232"/>
      <c r="G37" s="298"/>
    </row>
    <row r="38" spans="1:7" ht="30" customHeight="1">
      <c r="A38" s="112" t="s">
        <v>2</v>
      </c>
      <c r="B38" s="233" t="s">
        <v>42</v>
      </c>
      <c r="C38" s="233"/>
      <c r="D38" s="233" t="s">
        <v>43</v>
      </c>
      <c r="E38" s="233"/>
      <c r="F38" s="258" t="s">
        <v>3</v>
      </c>
      <c r="G38" s="259"/>
    </row>
    <row r="39" spans="1:7" ht="16.5" customHeight="1">
      <c r="A39" s="121" t="s">
        <v>245</v>
      </c>
      <c r="B39" s="287" t="s">
        <v>159</v>
      </c>
      <c r="C39" s="287"/>
      <c r="D39" s="287" t="s">
        <v>160</v>
      </c>
      <c r="E39" s="287"/>
      <c r="F39" s="290">
        <v>250</v>
      </c>
      <c r="G39" s="291"/>
    </row>
    <row r="40" spans="1:7" ht="16.5" customHeight="1">
      <c r="A40" s="124" t="s">
        <v>246</v>
      </c>
      <c r="B40" s="299" t="s">
        <v>160</v>
      </c>
      <c r="C40" s="299"/>
      <c r="D40" s="299" t="s">
        <v>161</v>
      </c>
      <c r="E40" s="299"/>
      <c r="F40" s="300">
        <v>280</v>
      </c>
      <c r="G40" s="301"/>
    </row>
    <row r="41" spans="1:7" ht="14.25" thickBot="1">
      <c r="A41" s="262"/>
      <c r="B41" s="263"/>
      <c r="C41" s="263"/>
      <c r="D41" s="263"/>
      <c r="E41" s="263"/>
      <c r="F41" s="263"/>
      <c r="G41" s="264"/>
    </row>
    <row r="42" spans="1:7" ht="19.5" customHeight="1">
      <c r="A42" s="275" t="s">
        <v>162</v>
      </c>
      <c r="B42" s="276"/>
      <c r="C42" s="276"/>
      <c r="D42" s="276"/>
      <c r="E42" s="276"/>
      <c r="F42" s="276"/>
      <c r="G42" s="277"/>
    </row>
    <row r="43" spans="1:7" ht="30" customHeight="1">
      <c r="A43" s="112" t="s">
        <v>2</v>
      </c>
      <c r="B43" s="233" t="s">
        <v>42</v>
      </c>
      <c r="C43" s="233"/>
      <c r="D43" s="233" t="s">
        <v>43</v>
      </c>
      <c r="E43" s="233"/>
      <c r="F43" s="258" t="s">
        <v>3</v>
      </c>
      <c r="G43" s="259"/>
    </row>
    <row r="44" spans="1:7" ht="16.5" customHeight="1">
      <c r="A44" s="118" t="s">
        <v>247</v>
      </c>
      <c r="B44" s="299" t="s">
        <v>152</v>
      </c>
      <c r="C44" s="299"/>
      <c r="D44" s="299" t="s">
        <v>163</v>
      </c>
      <c r="E44" s="299"/>
      <c r="F44" s="300">
        <v>250</v>
      </c>
      <c r="G44" s="301"/>
    </row>
    <row r="45" spans="1:7" ht="33" customHeight="1" thickBot="1">
      <c r="A45" s="123" t="s">
        <v>248</v>
      </c>
      <c r="B45" s="302" t="s">
        <v>163</v>
      </c>
      <c r="C45" s="302"/>
      <c r="D45" s="302" t="s">
        <v>164</v>
      </c>
      <c r="E45" s="302"/>
      <c r="F45" s="303">
        <v>280</v>
      </c>
      <c r="G45" s="304"/>
    </row>
  </sheetData>
  <sheetProtection/>
  <mergeCells count="81">
    <mergeCell ref="F14:G14"/>
    <mergeCell ref="F32:G32"/>
    <mergeCell ref="F26:G26"/>
    <mergeCell ref="B40:C40"/>
    <mergeCell ref="D40:E40"/>
    <mergeCell ref="F40:G40"/>
    <mergeCell ref="B19:C19"/>
    <mergeCell ref="D30:E30"/>
    <mergeCell ref="F33:G33"/>
    <mergeCell ref="B44:C44"/>
    <mergeCell ref="D44:E44"/>
    <mergeCell ref="F44:G44"/>
    <mergeCell ref="B45:C45"/>
    <mergeCell ref="D45:E45"/>
    <mergeCell ref="F45:G45"/>
    <mergeCell ref="A41:G41"/>
    <mergeCell ref="A42:G42"/>
    <mergeCell ref="B43:C43"/>
    <mergeCell ref="D43:E43"/>
    <mergeCell ref="F43:G43"/>
    <mergeCell ref="A35:G35"/>
    <mergeCell ref="A37:G37"/>
    <mergeCell ref="B38:C38"/>
    <mergeCell ref="D38:E38"/>
    <mergeCell ref="F38:G38"/>
    <mergeCell ref="B39:C39"/>
    <mergeCell ref="D39:E39"/>
    <mergeCell ref="F39:G39"/>
    <mergeCell ref="A36:G36"/>
    <mergeCell ref="F30:G30"/>
    <mergeCell ref="B31:C31"/>
    <mergeCell ref="D31:E31"/>
    <mergeCell ref="F31:G31"/>
    <mergeCell ref="B34:C34"/>
    <mergeCell ref="D34:E34"/>
    <mergeCell ref="F34:G34"/>
    <mergeCell ref="B32:C32"/>
    <mergeCell ref="D32:E32"/>
    <mergeCell ref="B30:C30"/>
    <mergeCell ref="B27:C27"/>
    <mergeCell ref="D27:E27"/>
    <mergeCell ref="F27:G27"/>
    <mergeCell ref="A28:G28"/>
    <mergeCell ref="A29:G29"/>
    <mergeCell ref="B23:C23"/>
    <mergeCell ref="D23:E23"/>
    <mergeCell ref="F23:G23"/>
    <mergeCell ref="A24:G24"/>
    <mergeCell ref="A25:G25"/>
    <mergeCell ref="B26:C26"/>
    <mergeCell ref="D26:E26"/>
    <mergeCell ref="A20:G20"/>
    <mergeCell ref="A21:G21"/>
    <mergeCell ref="B22:C22"/>
    <mergeCell ref="D22:E22"/>
    <mergeCell ref="F22:G22"/>
    <mergeCell ref="A1:G1"/>
    <mergeCell ref="A2:G2"/>
    <mergeCell ref="A4:G4"/>
    <mergeCell ref="F15:G15"/>
    <mergeCell ref="B8:C8"/>
    <mergeCell ref="A6:G6"/>
    <mergeCell ref="F9:G9"/>
    <mergeCell ref="F8:G8"/>
    <mergeCell ref="B15:C15"/>
    <mergeCell ref="D19:E19"/>
    <mergeCell ref="F19:G19"/>
    <mergeCell ref="D8:E8"/>
    <mergeCell ref="B7:C7"/>
    <mergeCell ref="D7:E7"/>
    <mergeCell ref="A17:G17"/>
    <mergeCell ref="F7:G7"/>
    <mergeCell ref="B18:C18"/>
    <mergeCell ref="D18:E18"/>
    <mergeCell ref="D15:E15"/>
    <mergeCell ref="F18:G18"/>
    <mergeCell ref="A16:G16"/>
    <mergeCell ref="F10:G10"/>
    <mergeCell ref="F11:G11"/>
    <mergeCell ref="F12:G12"/>
    <mergeCell ref="F13:G13"/>
  </mergeCells>
  <printOptions/>
  <pageMargins left="0.2" right="0.2" top="0.19" bottom="0.16" header="0.13" footer="0"/>
  <pageSetup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view="pageBreakPreview" zoomScaleNormal="140" zoomScaleSheetLayoutView="100" zoomScalePageLayoutView="0" workbookViewId="0" topLeftCell="A40">
      <selection activeCell="A54" sqref="A54:H54"/>
    </sheetView>
  </sheetViews>
  <sheetFormatPr defaultColWidth="11.421875" defaultRowHeight="12.75"/>
  <cols>
    <col min="1" max="1" width="5.8515625" style="0" customWidth="1"/>
    <col min="2" max="3" width="6.140625" style="0" customWidth="1"/>
    <col min="4" max="4" width="6.28125" style="0" customWidth="1"/>
    <col min="5" max="5" width="15.28125" style="0" customWidth="1"/>
    <col min="6" max="6" width="17.421875" style="0" customWidth="1"/>
    <col min="7" max="7" width="14.28125" style="8" customWidth="1"/>
    <col min="8" max="8" width="14.8515625" style="0" customWidth="1"/>
  </cols>
  <sheetData>
    <row r="1" spans="1:8" ht="13.5" thickBot="1">
      <c r="A1" s="333"/>
      <c r="B1" s="333"/>
      <c r="C1" s="333"/>
      <c r="D1" s="333"/>
      <c r="E1" s="333"/>
      <c r="F1" s="333"/>
      <c r="G1" s="333"/>
      <c r="H1" s="333"/>
    </row>
    <row r="2" spans="1:8" ht="24.75" customHeight="1">
      <c r="A2" s="334" t="s">
        <v>77</v>
      </c>
      <c r="B2" s="335"/>
      <c r="C2" s="335"/>
      <c r="D2" s="335"/>
      <c r="E2" s="335"/>
      <c r="F2" s="335"/>
      <c r="G2" s="335"/>
      <c r="H2" s="336"/>
    </row>
    <row r="3" spans="1:8" ht="19.5" customHeight="1" thickBot="1">
      <c r="A3" s="337" t="s">
        <v>275</v>
      </c>
      <c r="B3" s="338"/>
      <c r="C3" s="338"/>
      <c r="D3" s="338"/>
      <c r="E3" s="338"/>
      <c r="F3" s="338"/>
      <c r="G3" s="338"/>
      <c r="H3" s="339"/>
    </row>
    <row r="4" spans="1:8" ht="6" customHeight="1">
      <c r="A4" s="340"/>
      <c r="B4" s="340"/>
      <c r="C4" s="340"/>
      <c r="D4" s="340"/>
      <c r="E4" s="340"/>
      <c r="F4" s="340"/>
      <c r="G4" s="340"/>
      <c r="H4" s="340"/>
    </row>
    <row r="5" spans="1:8" ht="0.75" customHeight="1" thickBot="1">
      <c r="A5" s="20"/>
      <c r="B5" s="20"/>
      <c r="C5" s="20"/>
      <c r="D5" s="20"/>
      <c r="E5" s="20"/>
      <c r="F5" s="20"/>
      <c r="G5" s="20"/>
      <c r="H5" s="20"/>
    </row>
    <row r="6" spans="1:8" ht="13.5" hidden="1" thickBot="1">
      <c r="A6" s="21" t="s">
        <v>1</v>
      </c>
      <c r="B6" s="21"/>
      <c r="C6" s="21"/>
      <c r="D6" s="21"/>
      <c r="E6" s="22"/>
      <c r="F6" s="21"/>
      <c r="G6" s="21"/>
      <c r="H6" s="21"/>
    </row>
    <row r="7" spans="1:8" ht="22.5" customHeight="1">
      <c r="A7" s="345" t="s">
        <v>4</v>
      </c>
      <c r="B7" s="348" t="s">
        <v>5</v>
      </c>
      <c r="C7" s="348" t="s">
        <v>6</v>
      </c>
      <c r="D7" s="317" t="s">
        <v>45</v>
      </c>
      <c r="E7" s="320" t="s">
        <v>252</v>
      </c>
      <c r="F7" s="321"/>
      <c r="G7" s="321"/>
      <c r="H7" s="322"/>
    </row>
    <row r="8" spans="1:8" ht="12.75" customHeight="1">
      <c r="A8" s="346"/>
      <c r="B8" s="349"/>
      <c r="C8" s="349"/>
      <c r="D8" s="318"/>
      <c r="E8" s="323"/>
      <c r="F8" s="324"/>
      <c r="G8" s="324"/>
      <c r="H8" s="325"/>
    </row>
    <row r="9" spans="1:8" ht="12.75" customHeight="1">
      <c r="A9" s="346"/>
      <c r="B9" s="349"/>
      <c r="C9" s="349"/>
      <c r="D9" s="318"/>
      <c r="E9" s="323"/>
      <c r="F9" s="324"/>
      <c r="G9" s="324"/>
      <c r="H9" s="325"/>
    </row>
    <row r="10" spans="1:8" ht="12.75">
      <c r="A10" s="346"/>
      <c r="B10" s="349"/>
      <c r="C10" s="349"/>
      <c r="D10" s="318"/>
      <c r="E10" s="323"/>
      <c r="F10" s="324"/>
      <c r="G10" s="324"/>
      <c r="H10" s="325"/>
    </row>
    <row r="11" spans="1:8" ht="31.5" customHeight="1" thickBot="1">
      <c r="A11" s="347"/>
      <c r="B11" s="350"/>
      <c r="C11" s="350" t="s">
        <v>6</v>
      </c>
      <c r="D11" s="319" t="s">
        <v>7</v>
      </c>
      <c r="E11" s="326"/>
      <c r="F11" s="327"/>
      <c r="G11" s="327"/>
      <c r="H11" s="328"/>
    </row>
    <row r="12" spans="1:8" ht="35.25" customHeight="1" thickBot="1">
      <c r="A12" s="342" t="s">
        <v>8</v>
      </c>
      <c r="B12" s="343"/>
      <c r="C12" s="343"/>
      <c r="D12" s="344"/>
      <c r="E12" s="126" t="s">
        <v>5</v>
      </c>
      <c r="F12" s="125" t="s">
        <v>6</v>
      </c>
      <c r="G12" s="127" t="s">
        <v>216</v>
      </c>
      <c r="H12" s="115" t="s">
        <v>215</v>
      </c>
    </row>
    <row r="13" spans="1:8" ht="6" customHeight="1" thickBot="1">
      <c r="A13" s="23"/>
      <c r="B13" s="24"/>
      <c r="C13" s="24"/>
      <c r="D13" s="24"/>
      <c r="E13" s="24"/>
      <c r="F13" s="24"/>
      <c r="G13" s="24"/>
      <c r="H13" s="25"/>
    </row>
    <row r="14" spans="1:8" ht="13.5">
      <c r="A14" s="26">
        <v>2</v>
      </c>
      <c r="B14" s="27">
        <v>1</v>
      </c>
      <c r="C14" s="27">
        <v>1</v>
      </c>
      <c r="D14" s="27">
        <v>1</v>
      </c>
      <c r="E14" s="307" t="s">
        <v>9</v>
      </c>
      <c r="F14" s="311" t="s">
        <v>75</v>
      </c>
      <c r="G14" s="28" t="s">
        <v>12</v>
      </c>
      <c r="H14" s="29">
        <v>2232.94</v>
      </c>
    </row>
    <row r="15" spans="1:8" ht="13.5">
      <c r="A15" s="30">
        <v>2</v>
      </c>
      <c r="B15" s="31">
        <v>1</v>
      </c>
      <c r="C15" s="31">
        <v>1</v>
      </c>
      <c r="D15" s="31">
        <v>2</v>
      </c>
      <c r="E15" s="305"/>
      <c r="F15" s="312"/>
      <c r="G15" s="32" t="s">
        <v>46</v>
      </c>
      <c r="H15" s="33">
        <v>2002.74</v>
      </c>
    </row>
    <row r="16" spans="1:8" ht="13.5">
      <c r="A16" s="30">
        <v>2</v>
      </c>
      <c r="B16" s="31">
        <v>1</v>
      </c>
      <c r="C16" s="31">
        <v>1</v>
      </c>
      <c r="D16" s="31">
        <v>3</v>
      </c>
      <c r="E16" s="305"/>
      <c r="F16" s="313"/>
      <c r="G16" s="32" t="s">
        <v>47</v>
      </c>
      <c r="H16" s="33">
        <v>1773.05</v>
      </c>
    </row>
    <row r="17" spans="1:8" ht="13.5">
      <c r="A17" s="30">
        <v>2</v>
      </c>
      <c r="B17" s="31">
        <v>1</v>
      </c>
      <c r="C17" s="31">
        <v>1</v>
      </c>
      <c r="D17" s="31">
        <v>4</v>
      </c>
      <c r="E17" s="305"/>
      <c r="F17" s="341" t="s">
        <v>76</v>
      </c>
      <c r="G17" s="341"/>
      <c r="H17" s="33">
        <v>424</v>
      </c>
    </row>
    <row r="18" spans="1:8" ht="13.5">
      <c r="A18" s="30">
        <v>2</v>
      </c>
      <c r="B18" s="31">
        <v>1</v>
      </c>
      <c r="C18" s="31">
        <v>1</v>
      </c>
      <c r="D18" s="31">
        <v>5</v>
      </c>
      <c r="E18" s="305"/>
      <c r="F18" s="341" t="s">
        <v>198</v>
      </c>
      <c r="G18" s="341"/>
      <c r="H18" s="33">
        <v>212</v>
      </c>
    </row>
    <row r="19" spans="1:8" ht="5.25" customHeight="1" thickBot="1">
      <c r="A19" s="34"/>
      <c r="B19" s="35"/>
      <c r="C19" s="35"/>
      <c r="D19" s="35"/>
      <c r="E19" s="35"/>
      <c r="F19" s="35"/>
      <c r="G19" s="35"/>
      <c r="H19" s="36"/>
    </row>
    <row r="20" spans="1:8" ht="13.5">
      <c r="A20" s="26">
        <v>2</v>
      </c>
      <c r="B20" s="27">
        <v>1</v>
      </c>
      <c r="C20" s="27">
        <v>2</v>
      </c>
      <c r="D20" s="27">
        <v>1</v>
      </c>
      <c r="E20" s="307" t="s">
        <v>9</v>
      </c>
      <c r="F20" s="314" t="s">
        <v>61</v>
      </c>
      <c r="G20" s="28" t="s">
        <v>12</v>
      </c>
      <c r="H20" s="29">
        <v>3376.48</v>
      </c>
    </row>
    <row r="21" spans="1:8" ht="13.5">
      <c r="A21" s="30">
        <v>2</v>
      </c>
      <c r="B21" s="31">
        <v>1</v>
      </c>
      <c r="C21" s="31">
        <v>2</v>
      </c>
      <c r="D21" s="31">
        <v>2</v>
      </c>
      <c r="E21" s="305"/>
      <c r="F21" s="315"/>
      <c r="G21" s="32" t="s">
        <v>46</v>
      </c>
      <c r="H21" s="33">
        <v>2856.98</v>
      </c>
    </row>
    <row r="22" spans="1:8" ht="13.5">
      <c r="A22" s="30">
        <v>2</v>
      </c>
      <c r="B22" s="31">
        <v>1</v>
      </c>
      <c r="C22" s="31">
        <v>2</v>
      </c>
      <c r="D22" s="31">
        <v>3</v>
      </c>
      <c r="E22" s="305"/>
      <c r="F22" s="316"/>
      <c r="G22" s="32" t="s">
        <v>47</v>
      </c>
      <c r="H22" s="33">
        <v>2528.59</v>
      </c>
    </row>
    <row r="23" spans="1:8" ht="13.5">
      <c r="A23" s="30">
        <v>2</v>
      </c>
      <c r="B23" s="31">
        <v>1</v>
      </c>
      <c r="C23" s="31">
        <v>2</v>
      </c>
      <c r="D23" s="31">
        <v>4</v>
      </c>
      <c r="E23" s="305"/>
      <c r="F23" s="331" t="s">
        <v>62</v>
      </c>
      <c r="G23" s="332"/>
      <c r="H23" s="33">
        <v>1028.2</v>
      </c>
    </row>
    <row r="24" spans="1:8" ht="14.25" thickBot="1">
      <c r="A24" s="37">
        <v>2</v>
      </c>
      <c r="B24" s="38">
        <v>1</v>
      </c>
      <c r="C24" s="38">
        <v>2</v>
      </c>
      <c r="D24" s="38">
        <v>5</v>
      </c>
      <c r="E24" s="306"/>
      <c r="F24" s="309" t="s">
        <v>199</v>
      </c>
      <c r="G24" s="310"/>
      <c r="H24" s="39">
        <v>514.1</v>
      </c>
    </row>
    <row r="25" spans="1:8" ht="5.25" customHeight="1" thickBot="1">
      <c r="A25" s="34"/>
      <c r="B25" s="35"/>
      <c r="C25" s="35"/>
      <c r="D25" s="35"/>
      <c r="E25" s="35"/>
      <c r="F25" s="35"/>
      <c r="G25" s="35"/>
      <c r="H25" s="36"/>
    </row>
    <row r="26" spans="1:8" ht="13.5">
      <c r="A26" s="26">
        <v>2</v>
      </c>
      <c r="B26" s="27">
        <v>1</v>
      </c>
      <c r="C26" s="27">
        <v>3</v>
      </c>
      <c r="D26" s="27">
        <v>1</v>
      </c>
      <c r="E26" s="307" t="s">
        <v>9</v>
      </c>
      <c r="F26" s="307" t="s">
        <v>10</v>
      </c>
      <c r="G26" s="28" t="s">
        <v>12</v>
      </c>
      <c r="H26" s="29">
        <v>5256.39</v>
      </c>
    </row>
    <row r="27" spans="1:8" ht="13.5">
      <c r="A27" s="30">
        <v>2</v>
      </c>
      <c r="B27" s="31">
        <v>1</v>
      </c>
      <c r="C27" s="31">
        <v>3</v>
      </c>
      <c r="D27" s="31">
        <v>2</v>
      </c>
      <c r="E27" s="305"/>
      <c r="F27" s="305"/>
      <c r="G27" s="32" t="s">
        <v>46</v>
      </c>
      <c r="H27" s="33">
        <v>4714.5</v>
      </c>
    </row>
    <row r="28" spans="1:8" ht="13.5">
      <c r="A28" s="30">
        <v>2</v>
      </c>
      <c r="B28" s="31">
        <v>1</v>
      </c>
      <c r="C28" s="31">
        <v>3</v>
      </c>
      <c r="D28" s="31">
        <v>3</v>
      </c>
      <c r="E28" s="305"/>
      <c r="F28" s="308"/>
      <c r="G28" s="32" t="s">
        <v>47</v>
      </c>
      <c r="H28" s="33">
        <v>4172.59</v>
      </c>
    </row>
    <row r="29" spans="1:8" ht="13.5">
      <c r="A29" s="30">
        <v>2</v>
      </c>
      <c r="B29" s="31">
        <v>1</v>
      </c>
      <c r="C29" s="31">
        <v>3</v>
      </c>
      <c r="D29" s="31">
        <v>4</v>
      </c>
      <c r="E29" s="305"/>
      <c r="F29" s="331" t="s">
        <v>11</v>
      </c>
      <c r="G29" s="332"/>
      <c r="H29" s="33">
        <v>1597.42</v>
      </c>
    </row>
    <row r="30" spans="1:8" ht="14.25" thickBot="1">
      <c r="A30" s="37">
        <v>2</v>
      </c>
      <c r="B30" s="38">
        <v>1</v>
      </c>
      <c r="C30" s="38">
        <v>3</v>
      </c>
      <c r="D30" s="38">
        <v>5</v>
      </c>
      <c r="E30" s="306"/>
      <c r="F30" s="309" t="s">
        <v>200</v>
      </c>
      <c r="G30" s="310"/>
      <c r="H30" s="39">
        <v>799.24</v>
      </c>
    </row>
    <row r="31" spans="1:8" ht="5.25" customHeight="1" thickBot="1">
      <c r="A31" s="34"/>
      <c r="B31" s="35"/>
      <c r="C31" s="35"/>
      <c r="D31" s="35"/>
      <c r="E31" s="35"/>
      <c r="F31" s="35"/>
      <c r="G31" s="35"/>
      <c r="H31" s="36"/>
    </row>
    <row r="32" spans="1:8" ht="13.5">
      <c r="A32" s="26">
        <v>2</v>
      </c>
      <c r="B32" s="27">
        <v>1</v>
      </c>
      <c r="C32" s="27">
        <v>4</v>
      </c>
      <c r="D32" s="27">
        <v>1</v>
      </c>
      <c r="E32" s="307" t="s">
        <v>9</v>
      </c>
      <c r="F32" s="307" t="s">
        <v>12</v>
      </c>
      <c r="G32" s="28" t="s">
        <v>12</v>
      </c>
      <c r="H32" s="29">
        <v>7326.73</v>
      </c>
    </row>
    <row r="33" spans="1:8" ht="13.5">
      <c r="A33" s="30">
        <v>2</v>
      </c>
      <c r="B33" s="31">
        <v>1</v>
      </c>
      <c r="C33" s="31">
        <v>4</v>
      </c>
      <c r="D33" s="31">
        <v>2</v>
      </c>
      <c r="E33" s="305"/>
      <c r="F33" s="305"/>
      <c r="G33" s="32" t="s">
        <v>46</v>
      </c>
      <c r="H33" s="33">
        <v>6571.48</v>
      </c>
    </row>
    <row r="34" spans="1:8" ht="13.5">
      <c r="A34" s="30">
        <v>2</v>
      </c>
      <c r="B34" s="31">
        <v>1</v>
      </c>
      <c r="C34" s="31">
        <v>4</v>
      </c>
      <c r="D34" s="31">
        <v>3</v>
      </c>
      <c r="E34" s="305"/>
      <c r="F34" s="308"/>
      <c r="G34" s="32" t="s">
        <v>47</v>
      </c>
      <c r="H34" s="33">
        <v>5814.55</v>
      </c>
    </row>
    <row r="35" spans="1:8" ht="13.5">
      <c r="A35" s="30">
        <v>2</v>
      </c>
      <c r="B35" s="31">
        <v>1</v>
      </c>
      <c r="C35" s="31">
        <v>4</v>
      </c>
      <c r="D35" s="31">
        <v>4</v>
      </c>
      <c r="E35" s="305"/>
      <c r="F35" s="331" t="s">
        <v>13</v>
      </c>
      <c r="G35" s="332"/>
      <c r="H35" s="33">
        <v>2418.92</v>
      </c>
    </row>
    <row r="36" spans="1:8" ht="14.25" thickBot="1">
      <c r="A36" s="37">
        <v>2</v>
      </c>
      <c r="B36" s="38">
        <v>1</v>
      </c>
      <c r="C36" s="38">
        <v>4</v>
      </c>
      <c r="D36" s="38">
        <v>5</v>
      </c>
      <c r="E36" s="306"/>
      <c r="F36" s="309" t="s">
        <v>201</v>
      </c>
      <c r="G36" s="310"/>
      <c r="H36" s="39">
        <v>1209.46</v>
      </c>
    </row>
    <row r="37" spans="1:8" ht="5.25" customHeight="1" thickBot="1">
      <c r="A37" s="34"/>
      <c r="B37" s="35"/>
      <c r="C37" s="35"/>
      <c r="D37" s="35"/>
      <c r="E37" s="35"/>
      <c r="F37" s="35"/>
      <c r="G37" s="35"/>
      <c r="H37" s="36"/>
    </row>
    <row r="38" spans="1:8" ht="13.5">
      <c r="A38" s="26">
        <v>2</v>
      </c>
      <c r="B38" s="27">
        <v>1</v>
      </c>
      <c r="C38" s="27">
        <v>5</v>
      </c>
      <c r="D38" s="27">
        <v>1</v>
      </c>
      <c r="E38" s="307" t="s">
        <v>9</v>
      </c>
      <c r="F38" s="307" t="s">
        <v>14</v>
      </c>
      <c r="G38" s="28" t="s">
        <v>12</v>
      </c>
      <c r="H38" s="29">
        <v>9397.25</v>
      </c>
    </row>
    <row r="39" spans="1:8" ht="13.5">
      <c r="A39" s="30">
        <v>2</v>
      </c>
      <c r="B39" s="31">
        <v>1</v>
      </c>
      <c r="C39" s="31">
        <v>5</v>
      </c>
      <c r="D39" s="31">
        <v>2</v>
      </c>
      <c r="E39" s="305"/>
      <c r="F39" s="305"/>
      <c r="G39" s="32" t="s">
        <v>46</v>
      </c>
      <c r="H39" s="33">
        <v>8428.46</v>
      </c>
    </row>
    <row r="40" spans="1:8" ht="13.5">
      <c r="A40" s="30">
        <v>2</v>
      </c>
      <c r="B40" s="31">
        <v>1</v>
      </c>
      <c r="C40" s="31">
        <v>5</v>
      </c>
      <c r="D40" s="31">
        <v>3</v>
      </c>
      <c r="E40" s="305"/>
      <c r="F40" s="308"/>
      <c r="G40" s="32" t="s">
        <v>47</v>
      </c>
      <c r="H40" s="33">
        <v>7456.5</v>
      </c>
    </row>
    <row r="41" spans="1:8" ht="13.5">
      <c r="A41" s="30">
        <v>2</v>
      </c>
      <c r="B41" s="31">
        <v>1</v>
      </c>
      <c r="C41" s="31">
        <v>5</v>
      </c>
      <c r="D41" s="31">
        <v>4</v>
      </c>
      <c r="E41" s="305"/>
      <c r="F41" s="329" t="s">
        <v>15</v>
      </c>
      <c r="G41" s="329"/>
      <c r="H41" s="33">
        <v>3744.98</v>
      </c>
    </row>
    <row r="42" spans="1:8" ht="14.25" thickBot="1">
      <c r="A42" s="37">
        <v>2</v>
      </c>
      <c r="B42" s="38">
        <v>1</v>
      </c>
      <c r="C42" s="38">
        <v>5</v>
      </c>
      <c r="D42" s="38">
        <v>5</v>
      </c>
      <c r="E42" s="306"/>
      <c r="F42" s="330" t="s">
        <v>202</v>
      </c>
      <c r="G42" s="330"/>
      <c r="H42" s="39">
        <v>1873.02</v>
      </c>
    </row>
    <row r="43" spans="1:8" ht="6" customHeight="1" thickBot="1">
      <c r="A43" s="34"/>
      <c r="B43" s="35"/>
      <c r="C43" s="35"/>
      <c r="D43" s="35"/>
      <c r="E43" s="35"/>
      <c r="F43" s="35"/>
      <c r="G43" s="35"/>
      <c r="H43" s="36"/>
    </row>
    <row r="44" spans="1:8" ht="13.5">
      <c r="A44" s="41">
        <v>2</v>
      </c>
      <c r="B44" s="42">
        <v>2</v>
      </c>
      <c r="C44" s="42">
        <v>1</v>
      </c>
      <c r="D44" s="42">
        <v>1</v>
      </c>
      <c r="E44" s="307" t="s">
        <v>16</v>
      </c>
      <c r="F44" s="307" t="s">
        <v>61</v>
      </c>
      <c r="G44" s="28" t="s">
        <v>12</v>
      </c>
      <c r="H44" s="43">
        <v>2733.13</v>
      </c>
    </row>
    <row r="45" spans="1:8" ht="13.5">
      <c r="A45" s="44">
        <v>2</v>
      </c>
      <c r="B45" s="45">
        <v>2</v>
      </c>
      <c r="C45" s="45">
        <v>1</v>
      </c>
      <c r="D45" s="45">
        <v>2</v>
      </c>
      <c r="E45" s="305"/>
      <c r="F45" s="305"/>
      <c r="G45" s="32" t="s">
        <v>46</v>
      </c>
      <c r="H45" s="46">
        <v>2592.77</v>
      </c>
    </row>
    <row r="46" spans="1:8" ht="14.25" thickBot="1">
      <c r="A46" s="47">
        <v>2</v>
      </c>
      <c r="B46" s="48">
        <v>2</v>
      </c>
      <c r="C46" s="48">
        <v>1</v>
      </c>
      <c r="D46" s="48">
        <v>3</v>
      </c>
      <c r="E46" s="306"/>
      <c r="F46" s="306"/>
      <c r="G46" s="40" t="s">
        <v>47</v>
      </c>
      <c r="H46" s="49" t="s">
        <v>262</v>
      </c>
    </row>
    <row r="47" spans="1:8" ht="6" customHeight="1" thickBot="1">
      <c r="A47" s="34"/>
      <c r="B47" s="35"/>
      <c r="C47" s="35"/>
      <c r="D47" s="35"/>
      <c r="E47" s="35"/>
      <c r="F47" s="35"/>
      <c r="G47" s="35"/>
      <c r="H47" s="36"/>
    </row>
    <row r="48" spans="1:8" ht="13.5">
      <c r="A48" s="41">
        <v>2</v>
      </c>
      <c r="B48" s="42">
        <v>2</v>
      </c>
      <c r="C48" s="42">
        <v>2</v>
      </c>
      <c r="D48" s="42">
        <v>1</v>
      </c>
      <c r="E48" s="307" t="s">
        <v>16</v>
      </c>
      <c r="F48" s="307" t="s">
        <v>17</v>
      </c>
      <c r="G48" s="28" t="s">
        <v>12</v>
      </c>
      <c r="H48" s="43">
        <v>4456.12</v>
      </c>
    </row>
    <row r="49" spans="1:8" ht="13.5">
      <c r="A49" s="44">
        <v>2</v>
      </c>
      <c r="B49" s="45">
        <v>2</v>
      </c>
      <c r="C49" s="45">
        <v>2</v>
      </c>
      <c r="D49" s="45">
        <v>2</v>
      </c>
      <c r="E49" s="305"/>
      <c r="F49" s="305"/>
      <c r="G49" s="32" t="s">
        <v>46</v>
      </c>
      <c r="H49" s="46">
        <v>3611.43</v>
      </c>
    </row>
    <row r="50" spans="1:8" ht="14.25" thickBot="1">
      <c r="A50" s="47">
        <v>2</v>
      </c>
      <c r="B50" s="48">
        <v>2</v>
      </c>
      <c r="C50" s="48">
        <v>2</v>
      </c>
      <c r="D50" s="48">
        <v>3</v>
      </c>
      <c r="E50" s="306"/>
      <c r="F50" s="306"/>
      <c r="G50" s="40" t="s">
        <v>47</v>
      </c>
      <c r="H50" s="49">
        <v>2832.06</v>
      </c>
    </row>
    <row r="51" spans="1:8" ht="6" customHeight="1" thickBot="1">
      <c r="A51" s="35"/>
      <c r="B51" s="35"/>
      <c r="C51" s="35"/>
      <c r="D51" s="35"/>
      <c r="E51" s="35"/>
      <c r="F51" s="35"/>
      <c r="G51" s="35"/>
      <c r="H51" s="35"/>
    </row>
    <row r="52" spans="1:8" ht="21" customHeight="1">
      <c r="A52" s="351" t="s">
        <v>77</v>
      </c>
      <c r="B52" s="352"/>
      <c r="C52" s="352"/>
      <c r="D52" s="352"/>
      <c r="E52" s="352"/>
      <c r="F52" s="352"/>
      <c r="G52" s="352"/>
      <c r="H52" s="353"/>
    </row>
    <row r="53" spans="1:8" ht="21" customHeight="1" thickBot="1">
      <c r="A53" s="354" t="s">
        <v>275</v>
      </c>
      <c r="B53" s="355"/>
      <c r="C53" s="355"/>
      <c r="D53" s="355"/>
      <c r="E53" s="355"/>
      <c r="F53" s="355"/>
      <c r="G53" s="355"/>
      <c r="H53" s="356"/>
    </row>
    <row r="54" spans="1:8" ht="6.75" customHeight="1" thickBot="1">
      <c r="A54" s="357" t="s">
        <v>1</v>
      </c>
      <c r="B54" s="357"/>
      <c r="C54" s="357"/>
      <c r="D54" s="357"/>
      <c r="E54" s="357"/>
      <c r="F54" s="357"/>
      <c r="G54" s="357"/>
      <c r="H54" s="357"/>
    </row>
    <row r="55" spans="1:8" ht="16.5" customHeight="1">
      <c r="A55" s="345" t="s">
        <v>4</v>
      </c>
      <c r="B55" s="348" t="s">
        <v>5</v>
      </c>
      <c r="C55" s="348" t="s">
        <v>6</v>
      </c>
      <c r="D55" s="317" t="s">
        <v>45</v>
      </c>
      <c r="E55" s="320" t="s">
        <v>252</v>
      </c>
      <c r="F55" s="321"/>
      <c r="G55" s="321"/>
      <c r="H55" s="322"/>
    </row>
    <row r="56" spans="1:8" ht="16.5" customHeight="1">
      <c r="A56" s="346"/>
      <c r="B56" s="349"/>
      <c r="C56" s="349"/>
      <c r="D56" s="318"/>
      <c r="E56" s="323"/>
      <c r="F56" s="324"/>
      <c r="G56" s="324"/>
      <c r="H56" s="325"/>
    </row>
    <row r="57" spans="1:8" ht="16.5" customHeight="1">
      <c r="A57" s="346"/>
      <c r="B57" s="349"/>
      <c r="C57" s="349"/>
      <c r="D57" s="318"/>
      <c r="E57" s="323"/>
      <c r="F57" s="324"/>
      <c r="G57" s="324"/>
      <c r="H57" s="325"/>
    </row>
    <row r="58" spans="1:8" ht="16.5" customHeight="1">
      <c r="A58" s="346"/>
      <c r="B58" s="349"/>
      <c r="C58" s="349"/>
      <c r="D58" s="318"/>
      <c r="E58" s="323"/>
      <c r="F58" s="324"/>
      <c r="G58" s="324"/>
      <c r="H58" s="325"/>
    </row>
    <row r="59" spans="1:8" ht="16.5" customHeight="1" thickBot="1">
      <c r="A59" s="347"/>
      <c r="B59" s="350"/>
      <c r="C59" s="350" t="s">
        <v>6</v>
      </c>
      <c r="D59" s="319" t="s">
        <v>7</v>
      </c>
      <c r="E59" s="326"/>
      <c r="F59" s="327"/>
      <c r="G59" s="327"/>
      <c r="H59" s="328"/>
    </row>
    <row r="60" spans="1:8" ht="29.25" customHeight="1" thickBot="1">
      <c r="A60" s="342" t="s">
        <v>8</v>
      </c>
      <c r="B60" s="343"/>
      <c r="C60" s="343"/>
      <c r="D60" s="344"/>
      <c r="E60" s="126" t="s">
        <v>5</v>
      </c>
      <c r="F60" s="125" t="s">
        <v>6</v>
      </c>
      <c r="G60" s="127" t="s">
        <v>216</v>
      </c>
      <c r="H60" s="115" t="s">
        <v>215</v>
      </c>
    </row>
    <row r="61" spans="1:8" ht="5.25" customHeight="1" thickBot="1">
      <c r="A61" s="23"/>
      <c r="B61" s="24"/>
      <c r="C61" s="24"/>
      <c r="D61" s="24"/>
      <c r="E61" s="24"/>
      <c r="F61" s="24"/>
      <c r="G61" s="24"/>
      <c r="H61" s="25"/>
    </row>
    <row r="62" spans="1:9" ht="18" customHeight="1">
      <c r="A62" s="152">
        <v>2</v>
      </c>
      <c r="B62" s="153">
        <v>2</v>
      </c>
      <c r="C62" s="153">
        <v>3</v>
      </c>
      <c r="D62" s="153">
        <v>1</v>
      </c>
      <c r="E62" s="305" t="s">
        <v>16</v>
      </c>
      <c r="F62" s="305" t="s">
        <v>12</v>
      </c>
      <c r="G62" s="154" t="s">
        <v>12</v>
      </c>
      <c r="H62" s="151">
        <v>6921.24</v>
      </c>
      <c r="I62" s="155"/>
    </row>
    <row r="63" spans="1:9" ht="18" customHeight="1">
      <c r="A63" s="156">
        <v>2</v>
      </c>
      <c r="B63" s="157">
        <v>2</v>
      </c>
      <c r="C63" s="157">
        <v>3</v>
      </c>
      <c r="D63" s="157">
        <v>2</v>
      </c>
      <c r="E63" s="305"/>
      <c r="F63" s="305"/>
      <c r="G63" s="158" t="s">
        <v>46</v>
      </c>
      <c r="H63" s="46">
        <v>5832.62</v>
      </c>
      <c r="I63" s="155"/>
    </row>
    <row r="64" spans="1:9" ht="18" customHeight="1" thickBot="1">
      <c r="A64" s="159">
        <v>2</v>
      </c>
      <c r="B64" s="160">
        <v>2</v>
      </c>
      <c r="C64" s="160">
        <v>3</v>
      </c>
      <c r="D64" s="160">
        <v>3</v>
      </c>
      <c r="E64" s="306"/>
      <c r="F64" s="306"/>
      <c r="G64" s="161" t="s">
        <v>47</v>
      </c>
      <c r="H64" s="49">
        <v>5158.09</v>
      </c>
      <c r="I64" s="155"/>
    </row>
    <row r="65" spans="1:9" ht="6.75" customHeight="1" thickBot="1">
      <c r="A65" s="162"/>
      <c r="B65" s="163"/>
      <c r="C65" s="163"/>
      <c r="D65" s="163"/>
      <c r="E65" s="163"/>
      <c r="F65" s="163"/>
      <c r="G65" s="163"/>
      <c r="H65" s="164"/>
      <c r="I65" s="155"/>
    </row>
    <row r="66" spans="1:9" ht="18" customHeight="1">
      <c r="A66" s="165">
        <v>2</v>
      </c>
      <c r="B66" s="166">
        <v>2</v>
      </c>
      <c r="C66" s="166">
        <v>4</v>
      </c>
      <c r="D66" s="166">
        <v>1</v>
      </c>
      <c r="E66" s="307" t="s">
        <v>16</v>
      </c>
      <c r="F66" s="307" t="s">
        <v>14</v>
      </c>
      <c r="G66" s="167" t="s">
        <v>12</v>
      </c>
      <c r="H66" s="43">
        <v>9997.62</v>
      </c>
      <c r="I66" s="155"/>
    </row>
    <row r="67" spans="1:9" ht="18" customHeight="1">
      <c r="A67" s="156">
        <v>2</v>
      </c>
      <c r="B67" s="157">
        <v>2</v>
      </c>
      <c r="C67" s="157">
        <v>4</v>
      </c>
      <c r="D67" s="157">
        <v>2</v>
      </c>
      <c r="E67" s="305"/>
      <c r="F67" s="305"/>
      <c r="G67" s="158" t="s">
        <v>46</v>
      </c>
      <c r="H67" s="46">
        <v>7573.83</v>
      </c>
      <c r="I67" s="155"/>
    </row>
    <row r="68" spans="1:9" ht="18" customHeight="1" thickBot="1">
      <c r="A68" s="159">
        <v>2</v>
      </c>
      <c r="B68" s="160">
        <v>2</v>
      </c>
      <c r="C68" s="160">
        <v>4</v>
      </c>
      <c r="D68" s="160">
        <v>3</v>
      </c>
      <c r="E68" s="306"/>
      <c r="F68" s="306"/>
      <c r="G68" s="161" t="s">
        <v>47</v>
      </c>
      <c r="H68" s="49">
        <v>6705.5</v>
      </c>
      <c r="I68" s="155"/>
    </row>
    <row r="69" spans="1:8" ht="12.75">
      <c r="A69" s="2"/>
      <c r="B69" s="2"/>
      <c r="C69" s="2"/>
      <c r="D69" s="2"/>
      <c r="E69" s="2"/>
      <c r="F69" s="1"/>
      <c r="G69" s="2"/>
      <c r="H69" s="4"/>
    </row>
    <row r="70" spans="1:8" ht="12.75">
      <c r="A70" s="3"/>
      <c r="B70" s="3"/>
      <c r="C70" s="3"/>
      <c r="D70" s="3"/>
      <c r="E70" s="5"/>
      <c r="F70" s="6"/>
      <c r="G70" s="5"/>
      <c r="H70" s="7"/>
    </row>
    <row r="71" spans="1:8" ht="12.75">
      <c r="A71" s="3"/>
      <c r="B71" s="3"/>
      <c r="C71" s="3"/>
      <c r="D71" s="3"/>
      <c r="E71" s="5"/>
      <c r="F71" s="6"/>
      <c r="G71" s="5"/>
      <c r="H71" s="7"/>
    </row>
    <row r="72" spans="1:8" ht="12.75">
      <c r="A72" s="3"/>
      <c r="B72" s="3"/>
      <c r="C72" s="3"/>
      <c r="D72" s="3"/>
      <c r="E72" s="5"/>
      <c r="F72" s="6"/>
      <c r="G72" s="5"/>
      <c r="H72" s="7"/>
    </row>
  </sheetData>
  <sheetProtection/>
  <mergeCells count="47">
    <mergeCell ref="A60:D60"/>
    <mergeCell ref="A52:H52"/>
    <mergeCell ref="A53:H53"/>
    <mergeCell ref="A54:H54"/>
    <mergeCell ref="A55:A59"/>
    <mergeCell ref="B55:B59"/>
    <mergeCell ref="C55:C59"/>
    <mergeCell ref="D55:D59"/>
    <mergeCell ref="E55:H59"/>
    <mergeCell ref="A1:H1"/>
    <mergeCell ref="A2:H2"/>
    <mergeCell ref="A3:H3"/>
    <mergeCell ref="A4:H4"/>
    <mergeCell ref="F17:G17"/>
    <mergeCell ref="F18:G18"/>
    <mergeCell ref="A12:D12"/>
    <mergeCell ref="A7:A11"/>
    <mergeCell ref="B7:B11"/>
    <mergeCell ref="C7:C11"/>
    <mergeCell ref="D7:D11"/>
    <mergeCell ref="E7:H11"/>
    <mergeCell ref="F41:G41"/>
    <mergeCell ref="F42:G42"/>
    <mergeCell ref="F29:G29"/>
    <mergeCell ref="F30:G30"/>
    <mergeCell ref="F23:G23"/>
    <mergeCell ref="F24:G24"/>
    <mergeCell ref="F32:F34"/>
    <mergeCell ref="F35:G35"/>
    <mergeCell ref="F36:G36"/>
    <mergeCell ref="E14:E18"/>
    <mergeCell ref="F14:F16"/>
    <mergeCell ref="E20:E24"/>
    <mergeCell ref="F20:F22"/>
    <mergeCell ref="E26:E30"/>
    <mergeCell ref="F26:F28"/>
    <mergeCell ref="E32:E36"/>
    <mergeCell ref="E62:E64"/>
    <mergeCell ref="F62:F64"/>
    <mergeCell ref="E66:E68"/>
    <mergeCell ref="F66:F68"/>
    <mergeCell ref="E38:E42"/>
    <mergeCell ref="F38:F40"/>
    <mergeCell ref="E44:E46"/>
    <mergeCell ref="F44:F46"/>
    <mergeCell ref="E48:E50"/>
    <mergeCell ref="F48:F50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Normal="70" zoomScaleSheetLayoutView="100" zoomScalePageLayoutView="0" workbookViewId="0" topLeftCell="A31">
      <selection activeCell="A4" sqref="A4"/>
    </sheetView>
  </sheetViews>
  <sheetFormatPr defaultColWidth="11.421875" defaultRowHeight="12.75"/>
  <cols>
    <col min="1" max="1" width="5.8515625" style="11" customWidth="1"/>
    <col min="2" max="3" width="6.140625" style="11" customWidth="1"/>
    <col min="4" max="4" width="6.28125" style="11" customWidth="1"/>
    <col min="5" max="5" width="27.7109375" style="11" bestFit="1" customWidth="1"/>
    <col min="6" max="6" width="26.00390625" style="51" bestFit="1" customWidth="1"/>
    <col min="7" max="7" width="10.57421875" style="11" bestFit="1" customWidth="1"/>
    <col min="8" max="8" width="14.8515625" style="52" customWidth="1"/>
  </cols>
  <sheetData>
    <row r="1" spans="1:8" ht="13.5" thickBot="1">
      <c r="A1" s="366"/>
      <c r="B1" s="367"/>
      <c r="C1" s="367"/>
      <c r="D1" s="367"/>
      <c r="E1" s="367"/>
      <c r="F1" s="367"/>
      <c r="G1" s="367"/>
      <c r="H1" s="368"/>
    </row>
    <row r="2" spans="1:8" ht="24.75" customHeight="1">
      <c r="A2" s="334" t="s">
        <v>77</v>
      </c>
      <c r="B2" s="335"/>
      <c r="C2" s="335"/>
      <c r="D2" s="335"/>
      <c r="E2" s="335"/>
      <c r="F2" s="335"/>
      <c r="G2" s="335"/>
      <c r="H2" s="336"/>
    </row>
    <row r="3" spans="1:8" ht="19.5" customHeight="1" thickBot="1">
      <c r="A3" s="337" t="s">
        <v>275</v>
      </c>
      <c r="B3" s="338"/>
      <c r="C3" s="338"/>
      <c r="D3" s="338"/>
      <c r="E3" s="338"/>
      <c r="F3" s="338"/>
      <c r="G3" s="338"/>
      <c r="H3" s="339"/>
    </row>
    <row r="4" spans="1:8" ht="6" customHeight="1">
      <c r="A4" s="53"/>
      <c r="B4" s="54"/>
      <c r="C4" s="54"/>
      <c r="D4" s="54"/>
      <c r="E4" s="54"/>
      <c r="F4" s="54"/>
      <c r="G4" s="54"/>
      <c r="H4" s="55"/>
    </row>
    <row r="5" spans="1:8" ht="0.75" customHeight="1" thickBot="1">
      <c r="A5" s="56"/>
      <c r="B5" s="20"/>
      <c r="C5" s="20"/>
      <c r="D5" s="20"/>
      <c r="E5" s="20"/>
      <c r="F5" s="20"/>
      <c r="G5" s="20"/>
      <c r="H5" s="57"/>
    </row>
    <row r="6" spans="1:8" ht="14.25" hidden="1" thickBot="1">
      <c r="A6" s="58" t="s">
        <v>1</v>
      </c>
      <c r="B6" s="59"/>
      <c r="C6" s="59"/>
      <c r="D6" s="59"/>
      <c r="E6" s="60"/>
      <c r="F6" s="60"/>
      <c r="G6" s="59"/>
      <c r="H6" s="61"/>
    </row>
    <row r="7" spans="1:8" ht="22.5" customHeight="1">
      <c r="A7" s="371" t="s">
        <v>4</v>
      </c>
      <c r="B7" s="371" t="s">
        <v>5</v>
      </c>
      <c r="C7" s="371" t="s">
        <v>6</v>
      </c>
      <c r="D7" s="374" t="s">
        <v>45</v>
      </c>
      <c r="E7" s="377" t="s">
        <v>252</v>
      </c>
      <c r="F7" s="321"/>
      <c r="G7" s="321"/>
      <c r="H7" s="322"/>
    </row>
    <row r="8" spans="1:8" ht="12.75" customHeight="1">
      <c r="A8" s="372"/>
      <c r="B8" s="372"/>
      <c r="C8" s="372"/>
      <c r="D8" s="375"/>
      <c r="E8" s="378"/>
      <c r="F8" s="324"/>
      <c r="G8" s="324"/>
      <c r="H8" s="325"/>
    </row>
    <row r="9" spans="1:8" ht="12.75" customHeight="1">
      <c r="A9" s="372"/>
      <c r="B9" s="372"/>
      <c r="C9" s="372"/>
      <c r="D9" s="375"/>
      <c r="E9" s="378"/>
      <c r="F9" s="324"/>
      <c r="G9" s="324"/>
      <c r="H9" s="325"/>
    </row>
    <row r="10" spans="1:8" ht="12.75">
      <c r="A10" s="372"/>
      <c r="B10" s="372"/>
      <c r="C10" s="372"/>
      <c r="D10" s="375"/>
      <c r="E10" s="378"/>
      <c r="F10" s="324"/>
      <c r="G10" s="324"/>
      <c r="H10" s="325"/>
    </row>
    <row r="11" spans="1:8" ht="51" customHeight="1" thickBot="1">
      <c r="A11" s="373"/>
      <c r="B11" s="373"/>
      <c r="C11" s="373" t="s">
        <v>6</v>
      </c>
      <c r="D11" s="376" t="s">
        <v>7</v>
      </c>
      <c r="E11" s="379"/>
      <c r="F11" s="327"/>
      <c r="G11" s="327"/>
      <c r="H11" s="328"/>
    </row>
    <row r="12" spans="1:8" ht="24.75" customHeight="1" thickBot="1">
      <c r="A12" s="369" t="s">
        <v>8</v>
      </c>
      <c r="B12" s="370"/>
      <c r="C12" s="370"/>
      <c r="D12" s="370"/>
      <c r="E12" s="126" t="s">
        <v>5</v>
      </c>
      <c r="F12" s="126" t="s">
        <v>6</v>
      </c>
      <c r="G12" s="126" t="s">
        <v>7</v>
      </c>
      <c r="H12" s="128" t="s">
        <v>217</v>
      </c>
    </row>
    <row r="13" spans="1:8" ht="6" customHeight="1" thickBot="1">
      <c r="A13" s="362"/>
      <c r="B13" s="362"/>
      <c r="C13" s="362"/>
      <c r="D13" s="362"/>
      <c r="E13" s="362"/>
      <c r="F13" s="362"/>
      <c r="G13" s="362"/>
      <c r="H13" s="362"/>
    </row>
    <row r="14" spans="1:8" ht="13.5">
      <c r="A14" s="26">
        <v>2</v>
      </c>
      <c r="B14" s="27">
        <v>2</v>
      </c>
      <c r="C14" s="27">
        <v>5</v>
      </c>
      <c r="D14" s="27">
        <v>1</v>
      </c>
      <c r="E14" s="363" t="s">
        <v>165</v>
      </c>
      <c r="F14" s="307" t="s">
        <v>166</v>
      </c>
      <c r="G14" s="28" t="s">
        <v>12</v>
      </c>
      <c r="H14" s="63">
        <v>4462.6</v>
      </c>
    </row>
    <row r="15" spans="1:8" ht="13.5">
      <c r="A15" s="30">
        <v>2</v>
      </c>
      <c r="B15" s="31">
        <v>2</v>
      </c>
      <c r="C15" s="31">
        <v>5</v>
      </c>
      <c r="D15" s="31">
        <v>2</v>
      </c>
      <c r="E15" s="364"/>
      <c r="F15" s="305"/>
      <c r="G15" s="32" t="s">
        <v>46</v>
      </c>
      <c r="H15" s="64">
        <v>6613.54</v>
      </c>
    </row>
    <row r="16" spans="1:8" ht="14.25" thickBot="1">
      <c r="A16" s="37">
        <v>2</v>
      </c>
      <c r="B16" s="38">
        <v>2</v>
      </c>
      <c r="C16" s="38">
        <v>5</v>
      </c>
      <c r="D16" s="38">
        <v>3</v>
      </c>
      <c r="E16" s="365"/>
      <c r="F16" s="306"/>
      <c r="G16" s="40" t="s">
        <v>47</v>
      </c>
      <c r="H16" s="65">
        <v>2833.38</v>
      </c>
    </row>
    <row r="17" spans="1:8" ht="5.25" customHeight="1" thickBot="1">
      <c r="A17" s="66"/>
      <c r="B17" s="66"/>
      <c r="C17" s="66"/>
      <c r="D17" s="66"/>
      <c r="E17" s="66"/>
      <c r="F17" s="66"/>
      <c r="G17" s="66"/>
      <c r="H17" s="66"/>
    </row>
    <row r="18" spans="1:8" ht="13.5">
      <c r="A18" s="26">
        <v>2</v>
      </c>
      <c r="B18" s="27">
        <v>2</v>
      </c>
      <c r="C18" s="27">
        <v>6</v>
      </c>
      <c r="D18" s="27">
        <v>1</v>
      </c>
      <c r="E18" s="307" t="s">
        <v>165</v>
      </c>
      <c r="F18" s="307" t="s">
        <v>250</v>
      </c>
      <c r="G18" s="28" t="s">
        <v>12</v>
      </c>
      <c r="H18" s="63">
        <v>6890</v>
      </c>
    </row>
    <row r="19" spans="1:8" ht="13.5">
      <c r="A19" s="30">
        <v>2</v>
      </c>
      <c r="B19" s="31">
        <v>2</v>
      </c>
      <c r="C19" s="31">
        <v>6</v>
      </c>
      <c r="D19" s="31">
        <v>2</v>
      </c>
      <c r="E19" s="305"/>
      <c r="F19" s="305"/>
      <c r="G19" s="32" t="s">
        <v>46</v>
      </c>
      <c r="H19" s="64">
        <v>5618</v>
      </c>
    </row>
    <row r="20" spans="1:8" ht="14.25" thickBot="1">
      <c r="A20" s="37">
        <v>2</v>
      </c>
      <c r="B20" s="38">
        <v>2</v>
      </c>
      <c r="C20" s="38">
        <v>6</v>
      </c>
      <c r="D20" s="38">
        <v>3</v>
      </c>
      <c r="E20" s="306"/>
      <c r="F20" s="306"/>
      <c r="G20" s="40" t="s">
        <v>47</v>
      </c>
      <c r="H20" s="65">
        <v>5194</v>
      </c>
    </row>
    <row r="21" spans="1:8" ht="5.25" customHeight="1" thickBot="1">
      <c r="A21" s="66"/>
      <c r="B21" s="66"/>
      <c r="C21" s="66"/>
      <c r="D21" s="66"/>
      <c r="E21" s="66"/>
      <c r="F21" s="66"/>
      <c r="G21" s="66"/>
      <c r="H21" s="66"/>
    </row>
    <row r="22" spans="1:8" ht="13.5">
      <c r="A22" s="26">
        <v>2</v>
      </c>
      <c r="B22" s="27">
        <v>2</v>
      </c>
      <c r="C22" s="27">
        <v>7</v>
      </c>
      <c r="D22" s="27">
        <v>1</v>
      </c>
      <c r="E22" s="307" t="s">
        <v>167</v>
      </c>
      <c r="F22" s="307" t="s">
        <v>218</v>
      </c>
      <c r="G22" s="28" t="s">
        <v>12</v>
      </c>
      <c r="H22" s="63">
        <v>6890</v>
      </c>
    </row>
    <row r="23" spans="1:8" ht="13.5">
      <c r="A23" s="30">
        <v>2</v>
      </c>
      <c r="B23" s="31">
        <v>2</v>
      </c>
      <c r="C23" s="31">
        <v>7</v>
      </c>
      <c r="D23" s="31">
        <v>2</v>
      </c>
      <c r="E23" s="305"/>
      <c r="F23" s="305"/>
      <c r="G23" s="32" t="s">
        <v>46</v>
      </c>
      <c r="H23" s="64">
        <v>5512</v>
      </c>
    </row>
    <row r="24" spans="1:8" ht="14.25" thickBot="1">
      <c r="A24" s="37">
        <v>2</v>
      </c>
      <c r="B24" s="38">
        <v>2</v>
      </c>
      <c r="C24" s="38">
        <v>7</v>
      </c>
      <c r="D24" s="38">
        <v>3</v>
      </c>
      <c r="E24" s="306"/>
      <c r="F24" s="306"/>
      <c r="G24" s="40" t="s">
        <v>47</v>
      </c>
      <c r="H24" s="65">
        <v>5088</v>
      </c>
    </row>
    <row r="25" spans="1:8" ht="5.25" customHeight="1" thickBot="1">
      <c r="A25" s="66"/>
      <c r="B25" s="66"/>
      <c r="C25" s="66"/>
      <c r="D25" s="66"/>
      <c r="E25" s="66"/>
      <c r="F25" s="66"/>
      <c r="G25" s="66"/>
      <c r="H25" s="66"/>
    </row>
    <row r="26" spans="1:8" ht="13.5">
      <c r="A26" s="26">
        <v>2</v>
      </c>
      <c r="B26" s="27">
        <v>2</v>
      </c>
      <c r="C26" s="27">
        <v>8</v>
      </c>
      <c r="D26" s="27">
        <v>1</v>
      </c>
      <c r="E26" s="307" t="s">
        <v>219</v>
      </c>
      <c r="F26" s="307" t="s">
        <v>218</v>
      </c>
      <c r="G26" s="28" t="s">
        <v>12</v>
      </c>
      <c r="H26" s="63">
        <v>5883</v>
      </c>
    </row>
    <row r="27" spans="1:8" ht="13.5">
      <c r="A27" s="30">
        <v>2</v>
      </c>
      <c r="B27" s="31">
        <v>2</v>
      </c>
      <c r="C27" s="31">
        <v>8</v>
      </c>
      <c r="D27" s="31">
        <v>2</v>
      </c>
      <c r="E27" s="305"/>
      <c r="F27" s="305"/>
      <c r="G27" s="32" t="s">
        <v>46</v>
      </c>
      <c r="H27" s="64">
        <v>5274.56</v>
      </c>
    </row>
    <row r="28" spans="1:8" ht="14.25" thickBot="1">
      <c r="A28" s="37">
        <v>2</v>
      </c>
      <c r="B28" s="38">
        <v>2</v>
      </c>
      <c r="C28" s="38">
        <v>8</v>
      </c>
      <c r="D28" s="38">
        <v>3</v>
      </c>
      <c r="E28" s="306"/>
      <c r="F28" s="306"/>
      <c r="G28" s="40" t="s">
        <v>47</v>
      </c>
      <c r="H28" s="65">
        <v>4664</v>
      </c>
    </row>
    <row r="29" spans="1:8" ht="5.25" customHeight="1" thickBot="1">
      <c r="A29" s="66"/>
      <c r="B29" s="66"/>
      <c r="C29" s="66"/>
      <c r="D29" s="66"/>
      <c r="E29" s="66"/>
      <c r="F29" s="66"/>
      <c r="G29" s="66"/>
      <c r="H29" s="66"/>
    </row>
    <row r="30" spans="1:8" ht="13.5">
      <c r="A30" s="26">
        <v>2</v>
      </c>
      <c r="B30" s="27">
        <v>2</v>
      </c>
      <c r="C30" s="27">
        <v>9</v>
      </c>
      <c r="D30" s="27">
        <v>1</v>
      </c>
      <c r="E30" s="307" t="s">
        <v>168</v>
      </c>
      <c r="F30" s="307" t="s">
        <v>218</v>
      </c>
      <c r="G30" s="28" t="s">
        <v>48</v>
      </c>
      <c r="H30" s="63">
        <v>6161.57</v>
      </c>
    </row>
    <row r="31" spans="1:8" ht="13.5">
      <c r="A31" s="88">
        <v>2</v>
      </c>
      <c r="B31" s="89">
        <v>2</v>
      </c>
      <c r="C31" s="89">
        <v>9</v>
      </c>
      <c r="D31" s="89">
        <v>2</v>
      </c>
      <c r="E31" s="305"/>
      <c r="F31" s="305"/>
      <c r="G31" s="91" t="s">
        <v>12</v>
      </c>
      <c r="H31" s="90">
        <v>5171.32</v>
      </c>
    </row>
    <row r="32" spans="1:8" ht="13.5">
      <c r="A32" s="30">
        <v>2</v>
      </c>
      <c r="B32" s="31">
        <v>2</v>
      </c>
      <c r="C32" s="31">
        <v>9</v>
      </c>
      <c r="D32" s="31">
        <v>3</v>
      </c>
      <c r="E32" s="305"/>
      <c r="F32" s="305"/>
      <c r="G32" s="32" t="s">
        <v>46</v>
      </c>
      <c r="H32" s="64">
        <v>4181.06</v>
      </c>
    </row>
    <row r="33" spans="1:8" ht="14.25" thickBot="1">
      <c r="A33" s="37">
        <v>2</v>
      </c>
      <c r="B33" s="38">
        <v>2</v>
      </c>
      <c r="C33" s="38">
        <v>9</v>
      </c>
      <c r="D33" s="38">
        <v>3</v>
      </c>
      <c r="E33" s="306"/>
      <c r="F33" s="306"/>
      <c r="G33" s="40" t="s">
        <v>47</v>
      </c>
      <c r="H33" s="65">
        <v>2970.76</v>
      </c>
    </row>
    <row r="34" spans="1:8" ht="6" customHeight="1" thickBot="1">
      <c r="A34" s="66"/>
      <c r="B34" s="66"/>
      <c r="C34" s="66"/>
      <c r="D34" s="66"/>
      <c r="E34" s="66"/>
      <c r="F34" s="66"/>
      <c r="G34" s="66"/>
      <c r="H34" s="66"/>
    </row>
    <row r="35" spans="1:8" ht="13.5">
      <c r="A35" s="26">
        <v>2</v>
      </c>
      <c r="B35" s="27">
        <v>3</v>
      </c>
      <c r="C35" s="27">
        <v>1</v>
      </c>
      <c r="D35" s="27">
        <v>1</v>
      </c>
      <c r="E35" s="307" t="s">
        <v>18</v>
      </c>
      <c r="F35" s="307" t="s">
        <v>19</v>
      </c>
      <c r="G35" s="28" t="s">
        <v>12</v>
      </c>
      <c r="H35" s="63">
        <v>3892.74</v>
      </c>
    </row>
    <row r="36" spans="1:8" ht="13.5">
      <c r="A36" s="30">
        <v>2</v>
      </c>
      <c r="B36" s="31">
        <v>3</v>
      </c>
      <c r="C36" s="31">
        <v>1</v>
      </c>
      <c r="D36" s="31">
        <v>2</v>
      </c>
      <c r="E36" s="305"/>
      <c r="F36" s="305"/>
      <c r="G36" s="32" t="s">
        <v>46</v>
      </c>
      <c r="H36" s="64">
        <v>3538.86</v>
      </c>
    </row>
    <row r="37" spans="1:8" ht="14.25" thickBot="1">
      <c r="A37" s="37">
        <v>2</v>
      </c>
      <c r="B37" s="38">
        <v>3</v>
      </c>
      <c r="C37" s="38">
        <v>1</v>
      </c>
      <c r="D37" s="38">
        <v>3</v>
      </c>
      <c r="E37" s="306"/>
      <c r="F37" s="306"/>
      <c r="G37" s="40" t="s">
        <v>47</v>
      </c>
      <c r="H37" s="65">
        <v>3411.75</v>
      </c>
    </row>
    <row r="38" spans="1:8" ht="6" customHeight="1" thickBot="1">
      <c r="A38" s="66"/>
      <c r="B38" s="66"/>
      <c r="C38" s="66"/>
      <c r="D38" s="66"/>
      <c r="E38" s="66"/>
      <c r="F38" s="66"/>
      <c r="G38" s="66"/>
      <c r="H38" s="66"/>
    </row>
    <row r="39" spans="1:8" ht="13.5">
      <c r="A39" s="26">
        <v>2</v>
      </c>
      <c r="B39" s="27">
        <v>3</v>
      </c>
      <c r="C39" s="27">
        <v>2</v>
      </c>
      <c r="D39" s="27">
        <v>1</v>
      </c>
      <c r="E39" s="307" t="s">
        <v>18</v>
      </c>
      <c r="F39" s="307" t="s">
        <v>17</v>
      </c>
      <c r="G39" s="28" t="s">
        <v>12</v>
      </c>
      <c r="H39" s="63">
        <v>5321.33</v>
      </c>
    </row>
    <row r="40" spans="1:8" ht="13.5">
      <c r="A40" s="30">
        <v>2</v>
      </c>
      <c r="B40" s="31">
        <v>3</v>
      </c>
      <c r="C40" s="31">
        <v>2</v>
      </c>
      <c r="D40" s="31">
        <v>2</v>
      </c>
      <c r="E40" s="305"/>
      <c r="F40" s="305"/>
      <c r="G40" s="32" t="s">
        <v>46</v>
      </c>
      <c r="H40" s="64">
        <v>5096.29</v>
      </c>
    </row>
    <row r="41" spans="1:8" ht="14.25" thickBot="1">
      <c r="A41" s="37">
        <v>2</v>
      </c>
      <c r="B41" s="38">
        <v>3</v>
      </c>
      <c r="C41" s="38">
        <v>2</v>
      </c>
      <c r="D41" s="38">
        <v>3</v>
      </c>
      <c r="E41" s="306"/>
      <c r="F41" s="306"/>
      <c r="G41" s="40" t="s">
        <v>47</v>
      </c>
      <c r="H41" s="65">
        <v>4989.07</v>
      </c>
    </row>
    <row r="42" spans="1:8" ht="6" customHeight="1" thickBot="1">
      <c r="A42" s="66"/>
      <c r="B42" s="66"/>
      <c r="C42" s="66"/>
      <c r="D42" s="66"/>
      <c r="E42" s="66"/>
      <c r="F42" s="66"/>
      <c r="G42" s="66"/>
      <c r="H42" s="66"/>
    </row>
    <row r="43" spans="1:8" ht="13.5">
      <c r="A43" s="26">
        <v>2</v>
      </c>
      <c r="B43" s="27">
        <v>3</v>
      </c>
      <c r="C43" s="27">
        <v>3</v>
      </c>
      <c r="D43" s="27">
        <v>1</v>
      </c>
      <c r="E43" s="314" t="s">
        <v>64</v>
      </c>
      <c r="F43" s="307" t="s">
        <v>218</v>
      </c>
      <c r="G43" s="28" t="s">
        <v>12</v>
      </c>
      <c r="H43" s="63">
        <v>3927.01</v>
      </c>
    </row>
    <row r="44" spans="1:8" ht="13.5">
      <c r="A44" s="30">
        <v>2</v>
      </c>
      <c r="B44" s="31">
        <v>3</v>
      </c>
      <c r="C44" s="31">
        <v>3</v>
      </c>
      <c r="D44" s="31">
        <v>2</v>
      </c>
      <c r="E44" s="315"/>
      <c r="F44" s="305"/>
      <c r="G44" s="32" t="s">
        <v>46</v>
      </c>
      <c r="H44" s="64">
        <v>3117.31</v>
      </c>
    </row>
    <row r="45" spans="1:8" ht="14.25" thickBot="1">
      <c r="A45" s="37">
        <v>2</v>
      </c>
      <c r="B45" s="38">
        <v>3</v>
      </c>
      <c r="C45" s="38">
        <v>3</v>
      </c>
      <c r="D45" s="38">
        <v>3</v>
      </c>
      <c r="E45" s="358"/>
      <c r="F45" s="306"/>
      <c r="G45" s="40" t="s">
        <v>47</v>
      </c>
      <c r="H45" s="65">
        <v>2307.62</v>
      </c>
    </row>
    <row r="46" spans="1:8" ht="6" customHeight="1" thickBot="1">
      <c r="A46" s="66"/>
      <c r="B46" s="66"/>
      <c r="C46" s="66"/>
      <c r="D46" s="66"/>
      <c r="E46" s="66"/>
      <c r="F46" s="66"/>
      <c r="G46" s="66"/>
      <c r="H46" s="66"/>
    </row>
    <row r="47" spans="1:8" ht="13.5">
      <c r="A47" s="26">
        <v>2</v>
      </c>
      <c r="B47" s="27">
        <v>3</v>
      </c>
      <c r="C47" s="27">
        <v>4</v>
      </c>
      <c r="D47" s="27">
        <v>1</v>
      </c>
      <c r="E47" s="314" t="s">
        <v>64</v>
      </c>
      <c r="F47" s="307" t="s">
        <v>218</v>
      </c>
      <c r="G47" s="28" t="s">
        <v>12</v>
      </c>
      <c r="H47" s="63">
        <v>1039.28</v>
      </c>
    </row>
    <row r="48" spans="1:8" ht="13.5">
      <c r="A48" s="30">
        <v>2</v>
      </c>
      <c r="B48" s="31">
        <v>3</v>
      </c>
      <c r="C48" s="31">
        <v>4</v>
      </c>
      <c r="D48" s="31">
        <v>2</v>
      </c>
      <c r="E48" s="315"/>
      <c r="F48" s="305"/>
      <c r="G48" s="32" t="s">
        <v>46</v>
      </c>
      <c r="H48" s="64">
        <v>550</v>
      </c>
    </row>
    <row r="49" spans="1:8" ht="14.25" thickBot="1">
      <c r="A49" s="37">
        <v>2</v>
      </c>
      <c r="B49" s="38">
        <v>3</v>
      </c>
      <c r="C49" s="38">
        <v>4</v>
      </c>
      <c r="D49" s="38">
        <v>3</v>
      </c>
      <c r="E49" s="358"/>
      <c r="F49" s="306"/>
      <c r="G49" s="40" t="s">
        <v>47</v>
      </c>
      <c r="H49" s="65">
        <v>334.48</v>
      </c>
    </row>
    <row r="50" spans="1:8" ht="6" customHeight="1" thickBot="1">
      <c r="A50" s="66"/>
      <c r="B50" s="66"/>
      <c r="C50" s="66"/>
      <c r="D50" s="66"/>
      <c r="E50" s="66"/>
      <c r="F50" s="66"/>
      <c r="G50" s="66"/>
      <c r="H50" s="66"/>
    </row>
    <row r="51" spans="1:8" ht="13.5">
      <c r="A51" s="26">
        <v>2</v>
      </c>
      <c r="B51" s="27">
        <v>3</v>
      </c>
      <c r="C51" s="27">
        <v>5</v>
      </c>
      <c r="D51" s="27">
        <v>1</v>
      </c>
      <c r="E51" s="314" t="s">
        <v>169</v>
      </c>
      <c r="F51" s="307" t="s">
        <v>218</v>
      </c>
      <c r="G51" s="28" t="s">
        <v>12</v>
      </c>
      <c r="H51" s="63">
        <v>3920.73</v>
      </c>
    </row>
    <row r="52" spans="1:8" ht="13.5">
      <c r="A52" s="30">
        <v>2</v>
      </c>
      <c r="B52" s="31">
        <v>3</v>
      </c>
      <c r="C52" s="31">
        <v>5</v>
      </c>
      <c r="D52" s="31">
        <v>2</v>
      </c>
      <c r="E52" s="315"/>
      <c r="F52" s="305"/>
      <c r="G52" s="32" t="s">
        <v>46</v>
      </c>
      <c r="H52" s="64">
        <v>3700.67</v>
      </c>
    </row>
    <row r="53" spans="1:8" ht="14.25" thickBot="1">
      <c r="A53" s="37">
        <v>2</v>
      </c>
      <c r="B53" s="38">
        <v>3</v>
      </c>
      <c r="C53" s="38">
        <v>5</v>
      </c>
      <c r="D53" s="38">
        <v>3</v>
      </c>
      <c r="E53" s="358"/>
      <c r="F53" s="306"/>
      <c r="G53" s="40" t="s">
        <v>47</v>
      </c>
      <c r="H53" s="65">
        <v>3260.56</v>
      </c>
    </row>
    <row r="54" spans="1:8" ht="6.75" customHeight="1" thickBot="1">
      <c r="A54" s="62"/>
      <c r="B54" s="62"/>
      <c r="C54" s="62"/>
      <c r="D54" s="62"/>
      <c r="E54" s="62"/>
      <c r="F54" s="62"/>
      <c r="G54" s="67"/>
      <c r="H54" s="68"/>
    </row>
    <row r="55" spans="1:8" ht="13.5">
      <c r="A55" s="26">
        <v>2</v>
      </c>
      <c r="B55" s="27">
        <v>4</v>
      </c>
      <c r="C55" s="27">
        <v>1</v>
      </c>
      <c r="D55" s="27">
        <v>1</v>
      </c>
      <c r="E55" s="307" t="s">
        <v>203</v>
      </c>
      <c r="F55" s="307" t="s">
        <v>10</v>
      </c>
      <c r="G55" s="28" t="s">
        <v>12</v>
      </c>
      <c r="H55" s="63">
        <v>4140.78</v>
      </c>
    </row>
    <row r="56" spans="1:8" ht="13.5">
      <c r="A56" s="30">
        <v>2</v>
      </c>
      <c r="B56" s="31">
        <v>4</v>
      </c>
      <c r="C56" s="31">
        <v>1</v>
      </c>
      <c r="D56" s="31">
        <v>2</v>
      </c>
      <c r="E56" s="305"/>
      <c r="F56" s="305"/>
      <c r="G56" s="32" t="s">
        <v>46</v>
      </c>
      <c r="H56" s="64">
        <v>3700.67</v>
      </c>
    </row>
    <row r="57" spans="1:8" ht="14.25" thickBot="1">
      <c r="A57" s="37">
        <v>2</v>
      </c>
      <c r="B57" s="38">
        <v>4</v>
      </c>
      <c r="C57" s="38">
        <v>1</v>
      </c>
      <c r="D57" s="38">
        <v>3</v>
      </c>
      <c r="E57" s="306"/>
      <c r="F57" s="306"/>
      <c r="G57" s="40" t="s">
        <v>47</v>
      </c>
      <c r="H57" s="65">
        <v>3260.56</v>
      </c>
    </row>
    <row r="58" spans="1:8" ht="7.5" customHeight="1" thickBot="1">
      <c r="A58" s="66"/>
      <c r="B58" s="66"/>
      <c r="C58" s="66"/>
      <c r="D58" s="66"/>
      <c r="E58" s="66"/>
      <c r="F58" s="66"/>
      <c r="G58" s="66"/>
      <c r="H58" s="66"/>
    </row>
    <row r="59" spans="1:8" ht="13.5">
      <c r="A59" s="26">
        <v>2</v>
      </c>
      <c r="B59" s="27">
        <v>4</v>
      </c>
      <c r="C59" s="27">
        <v>2</v>
      </c>
      <c r="D59" s="27">
        <v>1</v>
      </c>
      <c r="E59" s="359" t="s">
        <v>203</v>
      </c>
      <c r="F59" s="307" t="s">
        <v>12</v>
      </c>
      <c r="G59" s="28" t="s">
        <v>12</v>
      </c>
      <c r="H59" s="63">
        <v>4401.12</v>
      </c>
    </row>
    <row r="60" spans="1:8" ht="13.5">
      <c r="A60" s="30">
        <v>2</v>
      </c>
      <c r="B60" s="31">
        <v>4</v>
      </c>
      <c r="C60" s="31">
        <v>2</v>
      </c>
      <c r="D60" s="31">
        <v>2</v>
      </c>
      <c r="E60" s="360"/>
      <c r="F60" s="305"/>
      <c r="G60" s="32" t="s">
        <v>46</v>
      </c>
      <c r="H60" s="64">
        <v>4067.01</v>
      </c>
    </row>
    <row r="61" spans="1:8" ht="14.25" thickBot="1">
      <c r="A61" s="37">
        <v>2</v>
      </c>
      <c r="B61" s="38">
        <v>4</v>
      </c>
      <c r="C61" s="38">
        <v>2</v>
      </c>
      <c r="D61" s="38">
        <v>3</v>
      </c>
      <c r="E61" s="361"/>
      <c r="F61" s="306"/>
      <c r="G61" s="40" t="s">
        <v>47</v>
      </c>
      <c r="H61" s="65">
        <v>3516.87</v>
      </c>
    </row>
    <row r="62" spans="1:8" s="9" customFormat="1" ht="5.25" customHeight="1">
      <c r="A62" s="50"/>
      <c r="B62" s="50"/>
      <c r="C62" s="50"/>
      <c r="D62" s="50"/>
      <c r="E62" s="50"/>
      <c r="F62" s="50"/>
      <c r="G62" s="50"/>
      <c r="H62" s="50"/>
    </row>
  </sheetData>
  <sheetProtection/>
  <mergeCells count="34">
    <mergeCell ref="E43:E45"/>
    <mergeCell ref="F43:F45"/>
    <mergeCell ref="E7:H11"/>
    <mergeCell ref="F26:F28"/>
    <mergeCell ref="E30:E33"/>
    <mergeCell ref="E35:E37"/>
    <mergeCell ref="F35:F37"/>
    <mergeCell ref="E39:E41"/>
    <mergeCell ref="F39:F41"/>
    <mergeCell ref="F30:F33"/>
    <mergeCell ref="A1:H1"/>
    <mergeCell ref="A2:H2"/>
    <mergeCell ref="A3:H3"/>
    <mergeCell ref="F22:F24"/>
    <mergeCell ref="E26:E28"/>
    <mergeCell ref="A12:D12"/>
    <mergeCell ref="A7:A11"/>
    <mergeCell ref="B7:B11"/>
    <mergeCell ref="C7:C11"/>
    <mergeCell ref="D7:D11"/>
    <mergeCell ref="A13:H13"/>
    <mergeCell ref="E14:E16"/>
    <mergeCell ref="F14:F16"/>
    <mergeCell ref="E18:E20"/>
    <mergeCell ref="F18:F20"/>
    <mergeCell ref="E22:E24"/>
    <mergeCell ref="E47:E49"/>
    <mergeCell ref="F47:F49"/>
    <mergeCell ref="F51:F53"/>
    <mergeCell ref="E55:E57"/>
    <mergeCell ref="F55:F57"/>
    <mergeCell ref="E59:E61"/>
    <mergeCell ref="F59:F61"/>
    <mergeCell ref="E51:E53"/>
  </mergeCells>
  <printOptions/>
  <pageMargins left="0.7874015748031497" right="0.7874015748031497" top="0.984251968503937" bottom="0.984251968503937" header="0" footer="0"/>
  <pageSetup fitToHeight="0"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SheetLayoutView="100" zoomScalePageLayoutView="0" workbookViewId="0" topLeftCell="A16">
      <selection activeCell="A4" sqref="A4"/>
    </sheetView>
  </sheetViews>
  <sheetFormatPr defaultColWidth="11.421875" defaultRowHeight="12.75"/>
  <cols>
    <col min="1" max="1" width="5.8515625" style="11" customWidth="1"/>
    <col min="2" max="3" width="6.140625" style="11" customWidth="1"/>
    <col min="4" max="4" width="6.28125" style="11" customWidth="1"/>
    <col min="5" max="5" width="27.7109375" style="11" bestFit="1" customWidth="1"/>
    <col min="6" max="6" width="26.00390625" style="51" bestFit="1" customWidth="1"/>
    <col min="7" max="7" width="9.28125" style="11" bestFit="1" customWidth="1"/>
    <col min="8" max="8" width="14.8515625" style="52" customWidth="1"/>
  </cols>
  <sheetData>
    <row r="1" spans="1:8" ht="13.5" thickBot="1">
      <c r="A1" s="366"/>
      <c r="B1" s="367"/>
      <c r="C1" s="367"/>
      <c r="D1" s="367"/>
      <c r="E1" s="367"/>
      <c r="F1" s="367"/>
      <c r="G1" s="367"/>
      <c r="H1" s="368"/>
    </row>
    <row r="2" spans="1:8" ht="24.75" customHeight="1">
      <c r="A2" s="334" t="s">
        <v>77</v>
      </c>
      <c r="B2" s="335"/>
      <c r="C2" s="335"/>
      <c r="D2" s="335"/>
      <c r="E2" s="335"/>
      <c r="F2" s="335"/>
      <c r="G2" s="335"/>
      <c r="H2" s="336"/>
    </row>
    <row r="3" spans="1:8" ht="19.5" customHeight="1" thickBot="1">
      <c r="A3" s="337" t="s">
        <v>275</v>
      </c>
      <c r="B3" s="338"/>
      <c r="C3" s="338"/>
      <c r="D3" s="338"/>
      <c r="E3" s="338"/>
      <c r="F3" s="338"/>
      <c r="G3" s="338"/>
      <c r="H3" s="339"/>
    </row>
    <row r="4" spans="1:8" ht="6" customHeight="1">
      <c r="A4" s="53"/>
      <c r="B4" s="54"/>
      <c r="C4" s="54"/>
      <c r="D4" s="54"/>
      <c r="E4" s="54"/>
      <c r="F4" s="54"/>
      <c r="G4" s="54"/>
      <c r="H4" s="55"/>
    </row>
    <row r="5" spans="1:8" ht="0.75" customHeight="1" thickBot="1">
      <c r="A5" s="56"/>
      <c r="B5" s="20"/>
      <c r="C5" s="20"/>
      <c r="D5" s="20"/>
      <c r="E5" s="20"/>
      <c r="F5" s="20"/>
      <c r="G5" s="20"/>
      <c r="H5" s="57"/>
    </row>
    <row r="6" spans="1:8" ht="14.25" hidden="1" thickBot="1">
      <c r="A6" s="58" t="s">
        <v>1</v>
      </c>
      <c r="B6" s="59"/>
      <c r="C6" s="59"/>
      <c r="D6" s="59"/>
      <c r="E6" s="60"/>
      <c r="F6" s="60"/>
      <c r="G6" s="59"/>
      <c r="H6" s="61"/>
    </row>
    <row r="7" spans="1:8" ht="22.5" customHeight="1">
      <c r="A7" s="371" t="s">
        <v>4</v>
      </c>
      <c r="B7" s="371" t="s">
        <v>5</v>
      </c>
      <c r="C7" s="371" t="s">
        <v>6</v>
      </c>
      <c r="D7" s="374" t="s">
        <v>45</v>
      </c>
      <c r="E7" s="377" t="s">
        <v>252</v>
      </c>
      <c r="F7" s="321"/>
      <c r="G7" s="321"/>
      <c r="H7" s="322"/>
    </row>
    <row r="8" spans="1:8" ht="12.75" customHeight="1">
      <c r="A8" s="372"/>
      <c r="B8" s="372"/>
      <c r="C8" s="372"/>
      <c r="D8" s="375"/>
      <c r="E8" s="378"/>
      <c r="F8" s="324"/>
      <c r="G8" s="324"/>
      <c r="H8" s="325"/>
    </row>
    <row r="9" spans="1:8" ht="12.75" customHeight="1">
      <c r="A9" s="372"/>
      <c r="B9" s="372"/>
      <c r="C9" s="372"/>
      <c r="D9" s="375"/>
      <c r="E9" s="378"/>
      <c r="F9" s="324"/>
      <c r="G9" s="324"/>
      <c r="H9" s="325"/>
    </row>
    <row r="10" spans="1:8" ht="12.75">
      <c r="A10" s="372"/>
      <c r="B10" s="372"/>
      <c r="C10" s="372"/>
      <c r="D10" s="375"/>
      <c r="E10" s="378"/>
      <c r="F10" s="324"/>
      <c r="G10" s="324"/>
      <c r="H10" s="325"/>
    </row>
    <row r="11" spans="1:8" ht="51" customHeight="1" thickBot="1">
      <c r="A11" s="373"/>
      <c r="B11" s="373"/>
      <c r="C11" s="373" t="s">
        <v>6</v>
      </c>
      <c r="D11" s="376" t="s">
        <v>7</v>
      </c>
      <c r="E11" s="379"/>
      <c r="F11" s="327"/>
      <c r="G11" s="327"/>
      <c r="H11" s="328"/>
    </row>
    <row r="12" spans="1:8" ht="21" customHeight="1" thickBot="1">
      <c r="A12" s="369" t="s">
        <v>8</v>
      </c>
      <c r="B12" s="370"/>
      <c r="C12" s="370"/>
      <c r="D12" s="370"/>
      <c r="E12" s="126" t="s">
        <v>5</v>
      </c>
      <c r="F12" s="126" t="s">
        <v>6</v>
      </c>
      <c r="G12" s="126" t="s">
        <v>7</v>
      </c>
      <c r="H12" s="128" t="s">
        <v>215</v>
      </c>
    </row>
    <row r="13" spans="1:8" ht="6" customHeight="1" thickBot="1">
      <c r="A13" s="362"/>
      <c r="B13" s="362"/>
      <c r="C13" s="362"/>
      <c r="D13" s="362"/>
      <c r="E13" s="362"/>
      <c r="F13" s="362"/>
      <c r="G13" s="362"/>
      <c r="H13" s="362"/>
    </row>
    <row r="14" spans="1:8" s="155" customFormat="1" ht="17.25" customHeight="1">
      <c r="A14" s="168">
        <v>2</v>
      </c>
      <c r="B14" s="169">
        <v>4</v>
      </c>
      <c r="C14" s="169">
        <v>3</v>
      </c>
      <c r="D14" s="169">
        <v>1</v>
      </c>
      <c r="E14" s="359" t="s">
        <v>171</v>
      </c>
      <c r="F14" s="314" t="s">
        <v>170</v>
      </c>
      <c r="G14" s="167" t="s">
        <v>12</v>
      </c>
      <c r="H14" s="63">
        <v>4830.21</v>
      </c>
    </row>
    <row r="15" spans="1:8" s="155" customFormat="1" ht="17.25" customHeight="1">
      <c r="A15" s="170">
        <v>2</v>
      </c>
      <c r="B15" s="171">
        <v>4</v>
      </c>
      <c r="C15" s="171">
        <v>3</v>
      </c>
      <c r="D15" s="171">
        <v>2</v>
      </c>
      <c r="E15" s="360"/>
      <c r="F15" s="315"/>
      <c r="G15" s="158" t="s">
        <v>46</v>
      </c>
      <c r="H15" s="64">
        <v>4181.06</v>
      </c>
    </row>
    <row r="16" spans="1:8" s="155" customFormat="1" ht="17.25" customHeight="1" thickBot="1">
      <c r="A16" s="172">
        <v>2</v>
      </c>
      <c r="B16" s="173">
        <v>4</v>
      </c>
      <c r="C16" s="173">
        <v>3</v>
      </c>
      <c r="D16" s="173">
        <v>3</v>
      </c>
      <c r="E16" s="361"/>
      <c r="F16" s="358"/>
      <c r="G16" s="161" t="s">
        <v>47</v>
      </c>
      <c r="H16" s="65">
        <v>3520.9</v>
      </c>
    </row>
    <row r="17" spans="1:8" s="155" customFormat="1" ht="10.5" customHeight="1" thickBot="1">
      <c r="A17" s="383"/>
      <c r="B17" s="384"/>
      <c r="C17" s="384"/>
      <c r="D17" s="384"/>
      <c r="E17" s="384"/>
      <c r="F17" s="384"/>
      <c r="G17" s="384"/>
      <c r="H17" s="385"/>
    </row>
    <row r="18" spans="1:8" s="155" customFormat="1" ht="17.25" customHeight="1">
      <c r="A18" s="168">
        <v>2</v>
      </c>
      <c r="B18" s="169">
        <v>4</v>
      </c>
      <c r="C18" s="169">
        <v>4</v>
      </c>
      <c r="D18" s="169">
        <v>1</v>
      </c>
      <c r="E18" s="363" t="s">
        <v>171</v>
      </c>
      <c r="F18" s="314" t="s">
        <v>172</v>
      </c>
      <c r="G18" s="167" t="s">
        <v>12</v>
      </c>
      <c r="H18" s="63">
        <v>5721.46</v>
      </c>
    </row>
    <row r="19" spans="1:8" s="155" customFormat="1" ht="17.25" customHeight="1">
      <c r="A19" s="170">
        <v>2</v>
      </c>
      <c r="B19" s="171">
        <v>4</v>
      </c>
      <c r="C19" s="171">
        <v>4</v>
      </c>
      <c r="D19" s="171">
        <v>2</v>
      </c>
      <c r="E19" s="364"/>
      <c r="F19" s="315"/>
      <c r="G19" s="158" t="s">
        <v>46</v>
      </c>
      <c r="H19" s="64">
        <v>5391.37</v>
      </c>
    </row>
    <row r="20" spans="1:8" s="155" customFormat="1" ht="17.25" customHeight="1" thickBot="1">
      <c r="A20" s="172">
        <v>2</v>
      </c>
      <c r="B20" s="173">
        <v>4</v>
      </c>
      <c r="C20" s="173">
        <v>4</v>
      </c>
      <c r="D20" s="173">
        <v>3</v>
      </c>
      <c r="E20" s="365"/>
      <c r="F20" s="358"/>
      <c r="G20" s="161" t="s">
        <v>47</v>
      </c>
      <c r="H20" s="65">
        <v>5061.29</v>
      </c>
    </row>
    <row r="21" spans="1:8" s="155" customFormat="1" ht="10.5" customHeight="1" thickBot="1">
      <c r="A21" s="383"/>
      <c r="B21" s="384"/>
      <c r="C21" s="384"/>
      <c r="D21" s="384"/>
      <c r="E21" s="384"/>
      <c r="F21" s="384"/>
      <c r="G21" s="384"/>
      <c r="H21" s="385"/>
    </row>
    <row r="22" spans="1:8" s="155" customFormat="1" ht="17.25" customHeight="1">
      <c r="A22" s="168">
        <v>2</v>
      </c>
      <c r="B22" s="169">
        <v>5</v>
      </c>
      <c r="C22" s="169">
        <v>1</v>
      </c>
      <c r="D22" s="169">
        <v>1</v>
      </c>
      <c r="E22" s="307" t="s">
        <v>173</v>
      </c>
      <c r="F22" s="307" t="s">
        <v>205</v>
      </c>
      <c r="G22" s="167" t="s">
        <v>12</v>
      </c>
      <c r="H22" s="63">
        <v>2343.08</v>
      </c>
    </row>
    <row r="23" spans="1:8" s="155" customFormat="1" ht="17.25" customHeight="1">
      <c r="A23" s="170">
        <v>2</v>
      </c>
      <c r="B23" s="171">
        <v>5</v>
      </c>
      <c r="C23" s="171">
        <v>1</v>
      </c>
      <c r="D23" s="171">
        <v>2</v>
      </c>
      <c r="E23" s="305"/>
      <c r="F23" s="305"/>
      <c r="G23" s="158" t="s">
        <v>46</v>
      </c>
      <c r="H23" s="64">
        <v>1853.94</v>
      </c>
    </row>
    <row r="24" spans="1:8" s="155" customFormat="1" ht="17.25" customHeight="1" thickBot="1">
      <c r="A24" s="172">
        <v>2</v>
      </c>
      <c r="B24" s="173">
        <v>5</v>
      </c>
      <c r="C24" s="173">
        <v>1</v>
      </c>
      <c r="D24" s="173">
        <v>3</v>
      </c>
      <c r="E24" s="306"/>
      <c r="F24" s="306"/>
      <c r="G24" s="161" t="s">
        <v>47</v>
      </c>
      <c r="H24" s="65">
        <v>1637.7</v>
      </c>
    </row>
    <row r="25" spans="1:8" s="155" customFormat="1" ht="10.5" customHeight="1" thickBot="1">
      <c r="A25" s="383"/>
      <c r="B25" s="384"/>
      <c r="C25" s="384"/>
      <c r="D25" s="384"/>
      <c r="E25" s="384"/>
      <c r="F25" s="384"/>
      <c r="G25" s="384"/>
      <c r="H25" s="385"/>
    </row>
    <row r="26" spans="1:8" s="155" customFormat="1" ht="17.25" customHeight="1">
      <c r="A26" s="168">
        <v>2</v>
      </c>
      <c r="B26" s="169">
        <v>5</v>
      </c>
      <c r="C26" s="169">
        <v>2</v>
      </c>
      <c r="D26" s="169">
        <v>1</v>
      </c>
      <c r="E26" s="307" t="s">
        <v>173</v>
      </c>
      <c r="F26" s="307" t="s">
        <v>206</v>
      </c>
      <c r="G26" s="167" t="s">
        <v>12</v>
      </c>
      <c r="H26" s="63">
        <v>2809</v>
      </c>
    </row>
    <row r="27" spans="1:8" s="155" customFormat="1" ht="17.25" customHeight="1">
      <c r="A27" s="170">
        <v>2</v>
      </c>
      <c r="B27" s="171">
        <v>5</v>
      </c>
      <c r="C27" s="171">
        <v>2</v>
      </c>
      <c r="D27" s="171">
        <v>2</v>
      </c>
      <c r="E27" s="305"/>
      <c r="F27" s="305"/>
      <c r="G27" s="158" t="s">
        <v>46</v>
      </c>
      <c r="H27" s="64">
        <v>2488.02</v>
      </c>
    </row>
    <row r="28" spans="1:8" s="155" customFormat="1" ht="17.25" customHeight="1" thickBot="1">
      <c r="A28" s="172">
        <v>2</v>
      </c>
      <c r="B28" s="173">
        <v>5</v>
      </c>
      <c r="C28" s="173">
        <v>2</v>
      </c>
      <c r="D28" s="173">
        <v>3</v>
      </c>
      <c r="E28" s="306"/>
      <c r="F28" s="306"/>
      <c r="G28" s="161" t="s">
        <v>47</v>
      </c>
      <c r="H28" s="65">
        <v>2203.74</v>
      </c>
    </row>
    <row r="29" spans="1:8" s="155" customFormat="1" ht="10.5" customHeight="1" thickBot="1">
      <c r="A29" s="383"/>
      <c r="B29" s="384"/>
      <c r="C29" s="384"/>
      <c r="D29" s="384"/>
      <c r="E29" s="384"/>
      <c r="F29" s="384"/>
      <c r="G29" s="384"/>
      <c r="H29" s="385"/>
    </row>
    <row r="30" spans="1:8" s="155" customFormat="1" ht="17.25" customHeight="1">
      <c r="A30" s="168">
        <v>2</v>
      </c>
      <c r="B30" s="169">
        <v>5</v>
      </c>
      <c r="C30" s="169">
        <v>3</v>
      </c>
      <c r="D30" s="169">
        <v>1</v>
      </c>
      <c r="E30" s="307" t="s">
        <v>173</v>
      </c>
      <c r="F30" s="307" t="s">
        <v>12</v>
      </c>
      <c r="G30" s="167" t="s">
        <v>12</v>
      </c>
      <c r="H30" s="63">
        <v>3575.06</v>
      </c>
    </row>
    <row r="31" spans="1:8" s="155" customFormat="1" ht="17.25" customHeight="1">
      <c r="A31" s="170">
        <v>2</v>
      </c>
      <c r="B31" s="171">
        <v>5</v>
      </c>
      <c r="C31" s="171">
        <v>3</v>
      </c>
      <c r="D31" s="171">
        <v>2</v>
      </c>
      <c r="E31" s="305"/>
      <c r="F31" s="305"/>
      <c r="G31" s="158" t="s">
        <v>46</v>
      </c>
      <c r="H31" s="64">
        <v>3166.57</v>
      </c>
    </row>
    <row r="32" spans="1:8" s="155" customFormat="1" ht="17.25" customHeight="1" thickBot="1">
      <c r="A32" s="172">
        <v>2</v>
      </c>
      <c r="B32" s="173">
        <v>5</v>
      </c>
      <c r="C32" s="173">
        <v>3</v>
      </c>
      <c r="D32" s="173">
        <v>3</v>
      </c>
      <c r="E32" s="306"/>
      <c r="F32" s="306"/>
      <c r="G32" s="161" t="s">
        <v>47</v>
      </c>
      <c r="H32" s="65">
        <v>2804.76</v>
      </c>
    </row>
    <row r="33" spans="1:8" s="155" customFormat="1" ht="10.5" customHeight="1" thickBot="1">
      <c r="A33" s="383"/>
      <c r="B33" s="384"/>
      <c r="C33" s="384"/>
      <c r="D33" s="384"/>
      <c r="E33" s="384"/>
      <c r="F33" s="384"/>
      <c r="G33" s="384"/>
      <c r="H33" s="385"/>
    </row>
    <row r="34" spans="1:8" s="155" customFormat="1" ht="17.25" customHeight="1">
      <c r="A34" s="168">
        <v>2</v>
      </c>
      <c r="B34" s="169">
        <v>9</v>
      </c>
      <c r="C34" s="169">
        <v>0</v>
      </c>
      <c r="D34" s="169">
        <v>0</v>
      </c>
      <c r="E34" s="80" t="s">
        <v>204</v>
      </c>
      <c r="F34" s="80" t="s">
        <v>218</v>
      </c>
      <c r="G34" s="167"/>
      <c r="H34" s="63">
        <v>0</v>
      </c>
    </row>
    <row r="35" spans="1:8" s="155" customFormat="1" ht="9.75" customHeight="1" thickBot="1">
      <c r="A35" s="380"/>
      <c r="B35" s="381"/>
      <c r="C35" s="381"/>
      <c r="D35" s="381"/>
      <c r="E35" s="381"/>
      <c r="F35" s="381"/>
      <c r="G35" s="381"/>
      <c r="H35" s="382"/>
    </row>
  </sheetData>
  <sheetProtection/>
  <mergeCells count="26">
    <mergeCell ref="A35:H35"/>
    <mergeCell ref="A33:H33"/>
    <mergeCell ref="A29:H29"/>
    <mergeCell ref="A25:H25"/>
    <mergeCell ref="A21:H21"/>
    <mergeCell ref="A17:H17"/>
    <mergeCell ref="E26:E28"/>
    <mergeCell ref="F26:F28"/>
    <mergeCell ref="E22:E24"/>
    <mergeCell ref="F22:F24"/>
    <mergeCell ref="A1:H1"/>
    <mergeCell ref="A2:H2"/>
    <mergeCell ref="A3:H3"/>
    <mergeCell ref="A7:A11"/>
    <mergeCell ref="B7:B11"/>
    <mergeCell ref="C7:C11"/>
    <mergeCell ref="D7:D11"/>
    <mergeCell ref="E7:H11"/>
    <mergeCell ref="E30:E32"/>
    <mergeCell ref="F30:F32"/>
    <mergeCell ref="A12:D12"/>
    <mergeCell ref="A13:H13"/>
    <mergeCell ref="E14:E16"/>
    <mergeCell ref="F14:F16"/>
    <mergeCell ref="E18:E20"/>
    <mergeCell ref="F18:F20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Normal="70" zoomScaleSheetLayoutView="100" zoomScalePageLayoutView="0" workbookViewId="0" topLeftCell="A1">
      <selection activeCell="E10" sqref="E10"/>
    </sheetView>
  </sheetViews>
  <sheetFormatPr defaultColWidth="11.421875" defaultRowHeight="12.75"/>
  <cols>
    <col min="1" max="4" width="3.28125" style="174" customWidth="1"/>
    <col min="5" max="5" width="50.8515625" style="174" customWidth="1"/>
    <col min="6" max="6" width="10.00390625" style="174" bestFit="1" customWidth="1"/>
    <col min="7" max="7" width="13.8515625" style="175" customWidth="1"/>
  </cols>
  <sheetData>
    <row r="1" spans="1:7" ht="23.25" customHeight="1">
      <c r="A1" s="387" t="s">
        <v>77</v>
      </c>
      <c r="B1" s="388"/>
      <c r="C1" s="388"/>
      <c r="D1" s="388"/>
      <c r="E1" s="388"/>
      <c r="F1" s="388"/>
      <c r="G1" s="389"/>
    </row>
    <row r="2" spans="1:7" ht="23.25" customHeight="1">
      <c r="A2" s="390" t="s">
        <v>275</v>
      </c>
      <c r="B2" s="391"/>
      <c r="C2" s="391"/>
      <c r="D2" s="391"/>
      <c r="E2" s="391"/>
      <c r="F2" s="391"/>
      <c r="G2" s="392"/>
    </row>
    <row r="3" spans="1:7" ht="10.5" customHeight="1">
      <c r="A3" s="393" t="s">
        <v>253</v>
      </c>
      <c r="B3" s="393"/>
      <c r="C3" s="393"/>
      <c r="D3" s="393"/>
      <c r="E3" s="393"/>
      <c r="F3" s="393"/>
      <c r="G3" s="393"/>
    </row>
    <row r="4" spans="1:7" ht="10.5" customHeight="1">
      <c r="A4" s="394"/>
      <c r="B4" s="394"/>
      <c r="C4" s="394"/>
      <c r="D4" s="394"/>
      <c r="E4" s="394"/>
      <c r="F4" s="394"/>
      <c r="G4" s="394"/>
    </row>
    <row r="5" spans="1:7" ht="10.5" customHeight="1">
      <c r="A5" s="394"/>
      <c r="B5" s="394"/>
      <c r="C5" s="394"/>
      <c r="D5" s="394"/>
      <c r="E5" s="394"/>
      <c r="F5" s="394"/>
      <c r="G5" s="394"/>
    </row>
    <row r="6" spans="1:7" ht="10.5" customHeight="1">
      <c r="A6" s="394"/>
      <c r="B6" s="394"/>
      <c r="C6" s="394"/>
      <c r="D6" s="394"/>
      <c r="E6" s="394"/>
      <c r="F6" s="394"/>
      <c r="G6" s="394"/>
    </row>
    <row r="7" spans="1:7" ht="10.5" customHeight="1">
      <c r="A7" s="394"/>
      <c r="B7" s="394"/>
      <c r="C7" s="394"/>
      <c r="D7" s="394"/>
      <c r="E7" s="394"/>
      <c r="F7" s="394"/>
      <c r="G7" s="394"/>
    </row>
    <row r="8" spans="1:7" ht="44.25" customHeight="1">
      <c r="A8" s="386" t="s">
        <v>8</v>
      </c>
      <c r="B8" s="386"/>
      <c r="C8" s="386"/>
      <c r="D8" s="386"/>
      <c r="E8" s="142" t="s">
        <v>70</v>
      </c>
      <c r="F8" s="177" t="s">
        <v>49</v>
      </c>
      <c r="G8" s="178" t="s">
        <v>217</v>
      </c>
    </row>
    <row r="9" spans="1:7" ht="18" customHeight="1">
      <c r="A9" s="143">
        <v>1</v>
      </c>
      <c r="B9" s="143">
        <v>5</v>
      </c>
      <c r="C9" s="143">
        <v>0</v>
      </c>
      <c r="D9" s="143">
        <v>0</v>
      </c>
      <c r="E9" s="158" t="s">
        <v>20</v>
      </c>
      <c r="F9" s="143" t="s">
        <v>52</v>
      </c>
      <c r="G9" s="179">
        <v>1557</v>
      </c>
    </row>
    <row r="10" spans="1:7" ht="18" customHeight="1">
      <c r="A10" s="143">
        <v>1</v>
      </c>
      <c r="B10" s="143">
        <v>5</v>
      </c>
      <c r="C10" s="143">
        <v>0</v>
      </c>
      <c r="D10" s="143">
        <v>1</v>
      </c>
      <c r="E10" s="158" t="s">
        <v>65</v>
      </c>
      <c r="F10" s="143" t="s">
        <v>52</v>
      </c>
      <c r="G10" s="179">
        <v>2076</v>
      </c>
    </row>
    <row r="11" spans="1:7" ht="18" customHeight="1">
      <c r="A11" s="143">
        <v>1</v>
      </c>
      <c r="B11" s="143">
        <v>5</v>
      </c>
      <c r="C11" s="143">
        <v>0</v>
      </c>
      <c r="D11" s="143">
        <v>2</v>
      </c>
      <c r="E11" s="176" t="s">
        <v>22</v>
      </c>
      <c r="F11" s="143" t="s">
        <v>53</v>
      </c>
      <c r="G11" s="179">
        <v>874.7</v>
      </c>
    </row>
    <row r="12" spans="1:7" ht="18" customHeight="1">
      <c r="A12" s="143">
        <v>1</v>
      </c>
      <c r="B12" s="143">
        <v>5</v>
      </c>
      <c r="C12" s="143">
        <v>0</v>
      </c>
      <c r="D12" s="143">
        <v>3</v>
      </c>
      <c r="E12" s="158" t="s">
        <v>23</v>
      </c>
      <c r="F12" s="143" t="s">
        <v>53</v>
      </c>
      <c r="G12" s="179">
        <v>500</v>
      </c>
    </row>
    <row r="13" spans="1:7" ht="18" customHeight="1">
      <c r="A13" s="143">
        <v>1</v>
      </c>
      <c r="B13" s="143">
        <v>5</v>
      </c>
      <c r="C13" s="143">
        <v>0</v>
      </c>
      <c r="D13" s="143">
        <v>4</v>
      </c>
      <c r="E13" s="158" t="s">
        <v>56</v>
      </c>
      <c r="F13" s="143" t="s">
        <v>66</v>
      </c>
      <c r="G13" s="179">
        <v>5190</v>
      </c>
    </row>
    <row r="14" spans="1:7" ht="18" customHeight="1">
      <c r="A14" s="143">
        <v>1</v>
      </c>
      <c r="B14" s="143">
        <v>5</v>
      </c>
      <c r="C14" s="143">
        <v>0</v>
      </c>
      <c r="D14" s="143">
        <v>5</v>
      </c>
      <c r="E14" s="158" t="s">
        <v>24</v>
      </c>
      <c r="F14" s="143" t="s">
        <v>53</v>
      </c>
      <c r="G14" s="179">
        <v>1557</v>
      </c>
    </row>
    <row r="15" spans="1:7" ht="18" customHeight="1">
      <c r="A15" s="143">
        <v>1</v>
      </c>
      <c r="B15" s="143">
        <v>5</v>
      </c>
      <c r="C15" s="143">
        <v>0</v>
      </c>
      <c r="D15" s="143">
        <v>6</v>
      </c>
      <c r="E15" s="176" t="s">
        <v>67</v>
      </c>
      <c r="F15" s="143" t="s">
        <v>50</v>
      </c>
      <c r="G15" s="179">
        <v>1038</v>
      </c>
    </row>
    <row r="16" spans="1:7" ht="18" customHeight="1">
      <c r="A16" s="143">
        <v>1</v>
      </c>
      <c r="B16" s="143">
        <v>5</v>
      </c>
      <c r="C16" s="143">
        <v>0</v>
      </c>
      <c r="D16" s="143">
        <v>7</v>
      </c>
      <c r="E16" s="158" t="s">
        <v>55</v>
      </c>
      <c r="F16" s="143" t="s">
        <v>50</v>
      </c>
      <c r="G16" s="179">
        <v>103800</v>
      </c>
    </row>
    <row r="17" spans="1:7" ht="18" customHeight="1">
      <c r="A17" s="143">
        <v>1</v>
      </c>
      <c r="B17" s="143">
        <v>5</v>
      </c>
      <c r="C17" s="143">
        <v>0</v>
      </c>
      <c r="D17" s="143">
        <v>8</v>
      </c>
      <c r="E17" s="176" t="s">
        <v>63</v>
      </c>
      <c r="F17" s="143" t="s">
        <v>52</v>
      </c>
      <c r="G17" s="179">
        <v>1124.56</v>
      </c>
    </row>
    <row r="18" spans="1:7" ht="18" customHeight="1">
      <c r="A18" s="143">
        <v>1</v>
      </c>
      <c r="B18" s="143">
        <v>5</v>
      </c>
      <c r="C18" s="143">
        <v>0</v>
      </c>
      <c r="D18" s="143">
        <v>9</v>
      </c>
      <c r="E18" s="158" t="s">
        <v>207</v>
      </c>
      <c r="F18" s="143" t="s">
        <v>52</v>
      </c>
      <c r="G18" s="179">
        <v>1166.08</v>
      </c>
    </row>
    <row r="19" spans="1:7" ht="18" customHeight="1">
      <c r="A19" s="143">
        <v>1</v>
      </c>
      <c r="B19" s="143">
        <v>5</v>
      </c>
      <c r="C19" s="143">
        <v>1</v>
      </c>
      <c r="D19" s="143">
        <v>0</v>
      </c>
      <c r="E19" s="158" t="s">
        <v>174</v>
      </c>
      <c r="F19" s="143" t="s">
        <v>52</v>
      </c>
      <c r="G19" s="179">
        <v>1202.41</v>
      </c>
    </row>
    <row r="20" spans="1:7" ht="18" customHeight="1">
      <c r="A20" s="143">
        <v>1</v>
      </c>
      <c r="B20" s="143">
        <v>5</v>
      </c>
      <c r="C20" s="143">
        <v>1</v>
      </c>
      <c r="D20" s="143">
        <v>1</v>
      </c>
      <c r="E20" s="158" t="s">
        <v>68</v>
      </c>
      <c r="F20" s="143" t="s">
        <v>41</v>
      </c>
      <c r="G20" s="179">
        <v>5190</v>
      </c>
    </row>
    <row r="21" spans="1:7" ht="18" customHeight="1">
      <c r="A21" s="143">
        <v>1</v>
      </c>
      <c r="B21" s="143">
        <v>5</v>
      </c>
      <c r="C21" s="143">
        <v>1</v>
      </c>
      <c r="D21" s="143">
        <v>2</v>
      </c>
      <c r="E21" s="176" t="s">
        <v>175</v>
      </c>
      <c r="F21" s="143" t="s">
        <v>50</v>
      </c>
      <c r="G21" s="179">
        <v>10380</v>
      </c>
    </row>
    <row r="22" spans="1:7" ht="18" customHeight="1">
      <c r="A22" s="143">
        <v>1</v>
      </c>
      <c r="B22" s="143">
        <v>5</v>
      </c>
      <c r="C22" s="143">
        <v>1</v>
      </c>
      <c r="D22" s="143">
        <v>3</v>
      </c>
      <c r="E22" s="158" t="s">
        <v>69</v>
      </c>
      <c r="F22" s="143" t="s">
        <v>41</v>
      </c>
      <c r="G22" s="179">
        <v>2076</v>
      </c>
    </row>
    <row r="23" spans="1:7" ht="18" customHeight="1">
      <c r="A23" s="143">
        <v>1</v>
      </c>
      <c r="B23" s="143">
        <v>5</v>
      </c>
      <c r="C23" s="143">
        <v>1</v>
      </c>
      <c r="D23" s="143">
        <v>4</v>
      </c>
      <c r="E23" s="158" t="s">
        <v>25</v>
      </c>
      <c r="F23" s="143" t="s">
        <v>52</v>
      </c>
      <c r="G23" s="179">
        <v>511.4</v>
      </c>
    </row>
    <row r="24" spans="1:7" ht="18" customHeight="1">
      <c r="A24" s="143">
        <v>1</v>
      </c>
      <c r="B24" s="143">
        <v>5</v>
      </c>
      <c r="C24" s="143">
        <v>1</v>
      </c>
      <c r="D24" s="143">
        <v>5</v>
      </c>
      <c r="E24" s="158" t="s">
        <v>176</v>
      </c>
      <c r="F24" s="143" t="s">
        <v>41</v>
      </c>
      <c r="G24" s="179">
        <v>51900</v>
      </c>
    </row>
    <row r="25" spans="1:7" ht="18" customHeight="1">
      <c r="A25" s="143">
        <v>1</v>
      </c>
      <c r="B25" s="143">
        <v>5</v>
      </c>
      <c r="C25" s="143">
        <v>1</v>
      </c>
      <c r="D25" s="143">
        <v>6</v>
      </c>
      <c r="E25" s="176" t="s">
        <v>177</v>
      </c>
      <c r="F25" s="143" t="s">
        <v>51</v>
      </c>
      <c r="G25" s="179">
        <v>1557</v>
      </c>
    </row>
    <row r="26" spans="1:7" ht="18" customHeight="1">
      <c r="A26" s="143">
        <v>1</v>
      </c>
      <c r="B26" s="143">
        <v>5</v>
      </c>
      <c r="C26" s="143">
        <v>1</v>
      </c>
      <c r="D26" s="143">
        <v>7</v>
      </c>
      <c r="E26" s="176" t="s">
        <v>178</v>
      </c>
      <c r="F26" s="143" t="s">
        <v>50</v>
      </c>
      <c r="G26" s="179">
        <v>4152</v>
      </c>
    </row>
    <row r="27" spans="1:7" ht="18" customHeight="1">
      <c r="A27" s="143">
        <v>1</v>
      </c>
      <c r="B27" s="143">
        <v>5</v>
      </c>
      <c r="C27" s="143">
        <v>1</v>
      </c>
      <c r="D27" s="143">
        <v>8</v>
      </c>
      <c r="E27" s="176" t="s">
        <v>54</v>
      </c>
      <c r="F27" s="143" t="s">
        <v>50</v>
      </c>
      <c r="G27" s="179">
        <v>10380</v>
      </c>
    </row>
    <row r="28" spans="1:7" ht="18" customHeight="1">
      <c r="A28" s="143">
        <v>1</v>
      </c>
      <c r="B28" s="143">
        <v>5</v>
      </c>
      <c r="C28" s="143">
        <v>1</v>
      </c>
      <c r="D28" s="143">
        <v>9</v>
      </c>
      <c r="E28" s="176" t="s">
        <v>26</v>
      </c>
      <c r="F28" s="143" t="s">
        <v>52</v>
      </c>
      <c r="G28" s="179">
        <v>726.6</v>
      </c>
    </row>
    <row r="29" spans="1:7" ht="18" customHeight="1">
      <c r="A29" s="143">
        <v>1</v>
      </c>
      <c r="B29" s="143">
        <v>5</v>
      </c>
      <c r="C29" s="143">
        <v>2</v>
      </c>
      <c r="D29" s="143">
        <v>0</v>
      </c>
      <c r="E29" s="176" t="s">
        <v>57</v>
      </c>
      <c r="F29" s="143" t="s">
        <v>50</v>
      </c>
      <c r="G29" s="179">
        <v>131260</v>
      </c>
    </row>
    <row r="30" spans="1:7" ht="18" customHeight="1">
      <c r="A30" s="143">
        <v>2</v>
      </c>
      <c r="B30" s="143">
        <v>0</v>
      </c>
      <c r="C30" s="143">
        <v>4</v>
      </c>
      <c r="D30" s="143">
        <v>1</v>
      </c>
      <c r="E30" s="176" t="s">
        <v>179</v>
      </c>
      <c r="F30" s="143" t="s">
        <v>218</v>
      </c>
      <c r="G30" s="179">
        <v>0</v>
      </c>
    </row>
  </sheetData>
  <sheetProtection/>
  <mergeCells count="4">
    <mergeCell ref="A8:D8"/>
    <mergeCell ref="A1:G1"/>
    <mergeCell ref="A2:G2"/>
    <mergeCell ref="A3:G7"/>
  </mergeCells>
  <printOptions/>
  <pageMargins left="0.7874015748031497" right="0.7874015748031497" top="0.984251968503937" bottom="0.984251968503937" header="0" footer="0"/>
  <pageSetup fitToWidth="0"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SheetLayoutView="100" zoomScalePageLayoutView="0" workbookViewId="0" topLeftCell="A31">
      <selection activeCell="A4" sqref="A4:H4"/>
    </sheetView>
  </sheetViews>
  <sheetFormatPr defaultColWidth="11.421875" defaultRowHeight="12.75"/>
  <cols>
    <col min="1" max="4" width="5.7109375" style="11" customWidth="1"/>
    <col min="5" max="5" width="32.00390625" style="11" customWidth="1"/>
    <col min="6" max="6" width="17.8515625" style="11" customWidth="1"/>
    <col min="7" max="7" width="8.7109375" style="11" bestFit="1" customWidth="1"/>
    <col min="8" max="8" width="16.7109375" style="11" bestFit="1" customWidth="1"/>
  </cols>
  <sheetData>
    <row r="1" spans="1:8" ht="13.5" thickBot="1">
      <c r="A1" s="402"/>
      <c r="B1" s="403"/>
      <c r="C1" s="403"/>
      <c r="D1" s="403"/>
      <c r="E1" s="403"/>
      <c r="F1" s="403"/>
      <c r="G1" s="403"/>
      <c r="H1" s="404"/>
    </row>
    <row r="2" spans="1:8" ht="24.75" customHeight="1">
      <c r="A2" s="405" t="s">
        <v>77</v>
      </c>
      <c r="B2" s="406"/>
      <c r="C2" s="406"/>
      <c r="D2" s="406"/>
      <c r="E2" s="406"/>
      <c r="F2" s="406"/>
      <c r="G2" s="406"/>
      <c r="H2" s="407"/>
    </row>
    <row r="3" spans="1:8" ht="19.5" customHeight="1" thickBot="1">
      <c r="A3" s="408" t="s">
        <v>275</v>
      </c>
      <c r="B3" s="409"/>
      <c r="C3" s="409"/>
      <c r="D3" s="409"/>
      <c r="E3" s="409"/>
      <c r="F3" s="409"/>
      <c r="G3" s="409"/>
      <c r="H3" s="410"/>
    </row>
    <row r="4" spans="1:8" ht="6" customHeight="1" thickBot="1">
      <c r="A4" s="411"/>
      <c r="B4" s="412"/>
      <c r="C4" s="412"/>
      <c r="D4" s="412"/>
      <c r="E4" s="412"/>
      <c r="F4" s="412"/>
      <c r="G4" s="412"/>
      <c r="H4" s="413"/>
    </row>
    <row r="5" spans="1:8" ht="25.5" customHeight="1">
      <c r="A5" s="345" t="s">
        <v>71</v>
      </c>
      <c r="B5" s="348" t="s">
        <v>33</v>
      </c>
      <c r="C5" s="348" t="s">
        <v>31</v>
      </c>
      <c r="D5" s="348" t="s">
        <v>4</v>
      </c>
      <c r="E5" s="414" t="s">
        <v>208</v>
      </c>
      <c r="F5" s="414"/>
      <c r="G5" s="414"/>
      <c r="H5" s="415"/>
    </row>
    <row r="6" spans="1:8" ht="12.75" customHeight="1">
      <c r="A6" s="346"/>
      <c r="B6" s="349"/>
      <c r="C6" s="349"/>
      <c r="D6" s="349"/>
      <c r="E6" s="394"/>
      <c r="F6" s="394"/>
      <c r="G6" s="394"/>
      <c r="H6" s="416"/>
    </row>
    <row r="7" spans="1:8" ht="12.75">
      <c r="A7" s="346"/>
      <c r="B7" s="349"/>
      <c r="C7" s="349"/>
      <c r="D7" s="349"/>
      <c r="E7" s="394"/>
      <c r="F7" s="394"/>
      <c r="G7" s="394"/>
      <c r="H7" s="416"/>
    </row>
    <row r="8" spans="1:8" ht="12.75">
      <c r="A8" s="346"/>
      <c r="B8" s="349"/>
      <c r="C8" s="349"/>
      <c r="D8" s="349"/>
      <c r="E8" s="394"/>
      <c r="F8" s="394"/>
      <c r="G8" s="394"/>
      <c r="H8" s="416"/>
    </row>
    <row r="9" spans="1:8" ht="19.5" customHeight="1" thickBot="1">
      <c r="A9" s="347"/>
      <c r="B9" s="350"/>
      <c r="C9" s="350" t="s">
        <v>6</v>
      </c>
      <c r="D9" s="350" t="s">
        <v>7</v>
      </c>
      <c r="E9" s="417"/>
      <c r="F9" s="417"/>
      <c r="G9" s="417"/>
      <c r="H9" s="418"/>
    </row>
    <row r="10" spans="1:8" ht="22.5" customHeight="1" thickBot="1">
      <c r="A10" s="369" t="s">
        <v>8</v>
      </c>
      <c r="B10" s="370"/>
      <c r="C10" s="370"/>
      <c r="D10" s="370"/>
      <c r="E10" s="126" t="s">
        <v>71</v>
      </c>
      <c r="F10" s="126" t="s">
        <v>30</v>
      </c>
      <c r="G10" s="126" t="s">
        <v>31</v>
      </c>
      <c r="H10" s="130" t="s">
        <v>32</v>
      </c>
    </row>
    <row r="11" spans="1:8" ht="5.25" customHeight="1" thickBot="1">
      <c r="A11" s="69"/>
      <c r="B11" s="70"/>
      <c r="C11" s="70"/>
      <c r="D11" s="70"/>
      <c r="E11" s="70"/>
      <c r="F11" s="70"/>
      <c r="G11" s="70"/>
      <c r="H11" s="71"/>
    </row>
    <row r="12" spans="1:8" ht="13.5">
      <c r="A12" s="93">
        <v>1</v>
      </c>
      <c r="B12" s="94">
        <v>0</v>
      </c>
      <c r="C12" s="94">
        <v>1</v>
      </c>
      <c r="D12" s="94">
        <v>1</v>
      </c>
      <c r="E12" s="395" t="s">
        <v>34</v>
      </c>
      <c r="F12" s="395" t="s">
        <v>39</v>
      </c>
      <c r="G12" s="94">
        <v>1</v>
      </c>
      <c r="H12" s="29">
        <v>53000</v>
      </c>
    </row>
    <row r="13" spans="1:8" ht="13.5">
      <c r="A13" s="81">
        <v>1</v>
      </c>
      <c r="B13" s="82">
        <v>0</v>
      </c>
      <c r="C13" s="82">
        <v>2</v>
      </c>
      <c r="D13" s="82">
        <v>1</v>
      </c>
      <c r="E13" s="396"/>
      <c r="F13" s="396"/>
      <c r="G13" s="86">
        <v>2</v>
      </c>
      <c r="H13" s="33">
        <v>47912</v>
      </c>
    </row>
    <row r="14" spans="1:8" ht="13.5">
      <c r="A14" s="81">
        <v>1</v>
      </c>
      <c r="B14" s="82">
        <v>0</v>
      </c>
      <c r="C14" s="82">
        <v>3</v>
      </c>
      <c r="D14" s="82">
        <v>1</v>
      </c>
      <c r="E14" s="396"/>
      <c r="F14" s="396"/>
      <c r="G14" s="86">
        <v>3</v>
      </c>
      <c r="H14" s="33">
        <v>37100</v>
      </c>
    </row>
    <row r="15" spans="1:8" ht="14.25" thickBot="1">
      <c r="A15" s="95">
        <v>1</v>
      </c>
      <c r="B15" s="96">
        <v>0</v>
      </c>
      <c r="C15" s="96">
        <v>4</v>
      </c>
      <c r="D15" s="96">
        <v>1</v>
      </c>
      <c r="E15" s="397"/>
      <c r="F15" s="397"/>
      <c r="G15" s="87">
        <v>4</v>
      </c>
      <c r="H15" s="39">
        <v>35000</v>
      </c>
    </row>
    <row r="16" spans="1:8" ht="3" customHeight="1">
      <c r="A16" s="97"/>
      <c r="B16" s="98"/>
      <c r="C16" s="98"/>
      <c r="D16" s="98"/>
      <c r="E16" s="98"/>
      <c r="F16" s="98"/>
      <c r="G16" s="98"/>
      <c r="H16" s="99"/>
    </row>
    <row r="17" spans="1:8" ht="13.5">
      <c r="A17" s="81">
        <v>2</v>
      </c>
      <c r="B17" s="82">
        <v>0</v>
      </c>
      <c r="C17" s="82">
        <v>1</v>
      </c>
      <c r="D17" s="82">
        <v>1</v>
      </c>
      <c r="E17" s="398" t="s">
        <v>35</v>
      </c>
      <c r="F17" s="398" t="s">
        <v>39</v>
      </c>
      <c r="G17" s="82">
        <v>1</v>
      </c>
      <c r="H17" s="33">
        <v>74200</v>
      </c>
    </row>
    <row r="18" spans="1:8" ht="13.5">
      <c r="A18" s="81">
        <v>2</v>
      </c>
      <c r="B18" s="82">
        <v>0</v>
      </c>
      <c r="C18" s="82">
        <v>2</v>
      </c>
      <c r="D18" s="82">
        <v>1</v>
      </c>
      <c r="E18" s="396"/>
      <c r="F18" s="396"/>
      <c r="G18" s="86">
        <v>2</v>
      </c>
      <c r="H18" s="33">
        <v>53000</v>
      </c>
    </row>
    <row r="19" spans="1:8" ht="13.5">
      <c r="A19" s="81">
        <v>2</v>
      </c>
      <c r="B19" s="82">
        <v>0</v>
      </c>
      <c r="C19" s="82">
        <v>3</v>
      </c>
      <c r="D19" s="82">
        <v>1</v>
      </c>
      <c r="E19" s="396"/>
      <c r="F19" s="396"/>
      <c r="G19" s="86">
        <v>3</v>
      </c>
      <c r="H19" s="33">
        <v>47912</v>
      </c>
    </row>
    <row r="20" spans="1:8" ht="13.5">
      <c r="A20" s="81">
        <v>2</v>
      </c>
      <c r="B20" s="82">
        <v>0</v>
      </c>
      <c r="C20" s="82">
        <v>4</v>
      </c>
      <c r="D20" s="82">
        <v>1</v>
      </c>
      <c r="E20" s="399"/>
      <c r="F20" s="399"/>
      <c r="G20" s="86">
        <v>4</v>
      </c>
      <c r="H20" s="33">
        <v>45200</v>
      </c>
    </row>
    <row r="21" spans="1:8" ht="3" customHeight="1" thickBot="1">
      <c r="A21" s="101"/>
      <c r="B21" s="102"/>
      <c r="C21" s="102"/>
      <c r="D21" s="102"/>
      <c r="E21" s="102"/>
      <c r="F21" s="102"/>
      <c r="G21" s="102"/>
      <c r="H21" s="103"/>
    </row>
    <row r="22" spans="1:8" ht="13.5">
      <c r="A22" s="93">
        <v>3</v>
      </c>
      <c r="B22" s="94">
        <v>0</v>
      </c>
      <c r="C22" s="94">
        <v>1</v>
      </c>
      <c r="D22" s="94">
        <v>1</v>
      </c>
      <c r="E22" s="307" t="s">
        <v>180</v>
      </c>
      <c r="F22" s="395" t="s">
        <v>39</v>
      </c>
      <c r="G22" s="80">
        <v>1</v>
      </c>
      <c r="H22" s="29">
        <v>121900</v>
      </c>
    </row>
    <row r="23" spans="1:8" ht="13.5">
      <c r="A23" s="81">
        <v>3</v>
      </c>
      <c r="B23" s="82">
        <v>0</v>
      </c>
      <c r="C23" s="82">
        <v>2</v>
      </c>
      <c r="D23" s="82">
        <v>1</v>
      </c>
      <c r="E23" s="305"/>
      <c r="F23" s="396"/>
      <c r="G23" s="86">
        <v>2</v>
      </c>
      <c r="H23" s="33">
        <v>106000</v>
      </c>
    </row>
    <row r="24" spans="1:8" ht="14.25" thickBot="1">
      <c r="A24" s="95">
        <v>3</v>
      </c>
      <c r="B24" s="96">
        <v>0</v>
      </c>
      <c r="C24" s="96">
        <v>3</v>
      </c>
      <c r="D24" s="96">
        <v>1</v>
      </c>
      <c r="E24" s="306"/>
      <c r="F24" s="397"/>
      <c r="G24" s="87">
        <v>3</v>
      </c>
      <c r="H24" s="39">
        <v>100000</v>
      </c>
    </row>
    <row r="25" spans="1:8" ht="3" customHeight="1" thickBot="1">
      <c r="A25" s="69"/>
      <c r="B25" s="70"/>
      <c r="C25" s="70"/>
      <c r="D25" s="70"/>
      <c r="E25" s="70"/>
      <c r="F25" s="70"/>
      <c r="G25" s="70"/>
      <c r="H25" s="71"/>
    </row>
    <row r="26" spans="1:8" ht="13.5">
      <c r="A26" s="93">
        <v>4</v>
      </c>
      <c r="B26" s="94">
        <v>0</v>
      </c>
      <c r="C26" s="94">
        <v>1</v>
      </c>
      <c r="D26" s="94">
        <v>1</v>
      </c>
      <c r="E26" s="314" t="s">
        <v>181</v>
      </c>
      <c r="F26" s="395" t="s">
        <v>39</v>
      </c>
      <c r="G26" s="80">
        <v>1</v>
      </c>
      <c r="H26" s="29">
        <v>185500</v>
      </c>
    </row>
    <row r="27" spans="1:8" ht="13.5">
      <c r="A27" s="104">
        <v>4</v>
      </c>
      <c r="B27" s="100">
        <v>0</v>
      </c>
      <c r="C27" s="100">
        <v>2</v>
      </c>
      <c r="D27" s="100">
        <v>1</v>
      </c>
      <c r="E27" s="315"/>
      <c r="F27" s="396"/>
      <c r="G27" s="84">
        <v>2</v>
      </c>
      <c r="H27" s="105">
        <v>164300</v>
      </c>
    </row>
    <row r="28" spans="1:8" ht="13.5">
      <c r="A28" s="81">
        <v>4</v>
      </c>
      <c r="B28" s="82">
        <v>0</v>
      </c>
      <c r="C28" s="82">
        <v>3</v>
      </c>
      <c r="D28" s="82">
        <v>1</v>
      </c>
      <c r="E28" s="315"/>
      <c r="F28" s="396"/>
      <c r="G28" s="86">
        <v>3</v>
      </c>
      <c r="H28" s="33">
        <v>143100</v>
      </c>
    </row>
    <row r="29" spans="1:8" ht="14.25" thickBot="1">
      <c r="A29" s="95">
        <v>4</v>
      </c>
      <c r="B29" s="96">
        <v>0</v>
      </c>
      <c r="C29" s="96">
        <v>4</v>
      </c>
      <c r="D29" s="96">
        <v>1</v>
      </c>
      <c r="E29" s="358"/>
      <c r="F29" s="397"/>
      <c r="G29" s="87">
        <v>4</v>
      </c>
      <c r="H29" s="39">
        <v>115000</v>
      </c>
    </row>
    <row r="30" spans="1:8" ht="3.75" customHeight="1" thickBot="1">
      <c r="A30" s="69"/>
      <c r="B30" s="70"/>
      <c r="C30" s="70"/>
      <c r="D30" s="70"/>
      <c r="E30" s="70"/>
      <c r="F30" s="70"/>
      <c r="G30" s="70"/>
      <c r="H30" s="71"/>
    </row>
    <row r="31" spans="1:8" ht="13.5">
      <c r="A31" s="93">
        <v>5</v>
      </c>
      <c r="B31" s="94">
        <v>0</v>
      </c>
      <c r="C31" s="94">
        <v>1</v>
      </c>
      <c r="D31" s="94">
        <v>1</v>
      </c>
      <c r="E31" s="307" t="s">
        <v>209</v>
      </c>
      <c r="F31" s="395" t="s">
        <v>39</v>
      </c>
      <c r="G31" s="80">
        <v>1</v>
      </c>
      <c r="H31" s="29">
        <v>212000</v>
      </c>
    </row>
    <row r="32" spans="1:8" ht="13.5">
      <c r="A32" s="81">
        <v>5</v>
      </c>
      <c r="B32" s="82">
        <v>0</v>
      </c>
      <c r="C32" s="82">
        <v>2</v>
      </c>
      <c r="D32" s="82">
        <v>1</v>
      </c>
      <c r="E32" s="305"/>
      <c r="F32" s="396"/>
      <c r="G32" s="86">
        <v>2</v>
      </c>
      <c r="H32" s="33">
        <v>169600</v>
      </c>
    </row>
    <row r="33" spans="1:8" ht="14.25" thickBot="1">
      <c r="A33" s="95">
        <v>5</v>
      </c>
      <c r="B33" s="96">
        <v>0</v>
      </c>
      <c r="C33" s="96">
        <v>2</v>
      </c>
      <c r="D33" s="96">
        <v>1</v>
      </c>
      <c r="E33" s="306"/>
      <c r="F33" s="397"/>
      <c r="G33" s="87">
        <v>3</v>
      </c>
      <c r="H33" s="39">
        <v>120000</v>
      </c>
    </row>
    <row r="34" spans="1:8" ht="3.75" customHeight="1" thickBot="1">
      <c r="A34" s="69"/>
      <c r="B34" s="70"/>
      <c r="C34" s="70"/>
      <c r="D34" s="70"/>
      <c r="E34" s="70"/>
      <c r="F34" s="70"/>
      <c r="G34" s="70"/>
      <c r="H34" s="71"/>
    </row>
    <row r="35" spans="1:8" ht="13.5">
      <c r="A35" s="93">
        <v>6</v>
      </c>
      <c r="B35" s="94">
        <v>0</v>
      </c>
      <c r="C35" s="94">
        <v>1</v>
      </c>
      <c r="D35" s="94">
        <v>1</v>
      </c>
      <c r="E35" s="314" t="s">
        <v>220</v>
      </c>
      <c r="F35" s="395" t="s">
        <v>39</v>
      </c>
      <c r="G35" s="80">
        <v>1</v>
      </c>
      <c r="H35" s="29">
        <v>265000</v>
      </c>
    </row>
    <row r="36" spans="1:8" ht="13.5">
      <c r="A36" s="81">
        <v>6</v>
      </c>
      <c r="B36" s="82">
        <v>0</v>
      </c>
      <c r="C36" s="82">
        <v>2</v>
      </c>
      <c r="D36" s="82">
        <v>1</v>
      </c>
      <c r="E36" s="315"/>
      <c r="F36" s="396"/>
      <c r="G36" s="86">
        <v>2</v>
      </c>
      <c r="H36" s="33">
        <v>227900</v>
      </c>
    </row>
    <row r="37" spans="1:8" ht="13.5">
      <c r="A37" s="81">
        <v>6</v>
      </c>
      <c r="B37" s="82">
        <v>0</v>
      </c>
      <c r="C37" s="82">
        <v>3</v>
      </c>
      <c r="D37" s="82">
        <v>1</v>
      </c>
      <c r="E37" s="315"/>
      <c r="F37" s="396"/>
      <c r="G37" s="86">
        <v>3</v>
      </c>
      <c r="H37" s="33">
        <v>196100</v>
      </c>
    </row>
    <row r="38" spans="1:8" ht="14.25" thickBot="1">
      <c r="A38" s="95">
        <v>6</v>
      </c>
      <c r="B38" s="96">
        <v>0</v>
      </c>
      <c r="C38" s="96">
        <v>4</v>
      </c>
      <c r="D38" s="96">
        <v>1</v>
      </c>
      <c r="E38" s="358"/>
      <c r="F38" s="397"/>
      <c r="G38" s="87">
        <v>4</v>
      </c>
      <c r="H38" s="39">
        <v>165000</v>
      </c>
    </row>
    <row r="39" spans="1:8" ht="3.75" customHeight="1" thickBot="1">
      <c r="A39" s="69"/>
      <c r="B39" s="70"/>
      <c r="C39" s="70"/>
      <c r="D39" s="70"/>
      <c r="E39" s="70"/>
      <c r="F39" s="70"/>
      <c r="G39" s="70"/>
      <c r="H39" s="71"/>
    </row>
    <row r="40" spans="1:8" ht="13.5">
      <c r="A40" s="93">
        <v>7</v>
      </c>
      <c r="B40" s="94">
        <v>0</v>
      </c>
      <c r="C40" s="94">
        <v>1</v>
      </c>
      <c r="D40" s="94">
        <v>1</v>
      </c>
      <c r="E40" s="307" t="s">
        <v>36</v>
      </c>
      <c r="F40" s="395" t="s">
        <v>39</v>
      </c>
      <c r="G40" s="80">
        <v>1</v>
      </c>
      <c r="H40" s="29">
        <v>15900</v>
      </c>
    </row>
    <row r="41" spans="1:8" ht="13.5">
      <c r="A41" s="81">
        <v>7</v>
      </c>
      <c r="B41" s="82">
        <v>0</v>
      </c>
      <c r="C41" s="82">
        <v>2</v>
      </c>
      <c r="D41" s="82">
        <v>1</v>
      </c>
      <c r="E41" s="305"/>
      <c r="F41" s="396"/>
      <c r="G41" s="86">
        <v>2</v>
      </c>
      <c r="H41" s="33">
        <v>10600</v>
      </c>
    </row>
    <row r="42" spans="1:8" ht="13.5">
      <c r="A42" s="81">
        <v>7</v>
      </c>
      <c r="B42" s="82">
        <v>0</v>
      </c>
      <c r="C42" s="82">
        <v>3</v>
      </c>
      <c r="D42" s="82">
        <v>1</v>
      </c>
      <c r="E42" s="305"/>
      <c r="F42" s="396"/>
      <c r="G42" s="86">
        <v>3</v>
      </c>
      <c r="H42" s="33">
        <v>7420</v>
      </c>
    </row>
    <row r="43" spans="1:8" ht="13.5">
      <c r="A43" s="81">
        <v>7</v>
      </c>
      <c r="B43" s="82">
        <v>0</v>
      </c>
      <c r="C43" s="82">
        <v>4</v>
      </c>
      <c r="D43" s="82">
        <v>1</v>
      </c>
      <c r="E43" s="305"/>
      <c r="F43" s="396"/>
      <c r="G43" s="86">
        <v>4</v>
      </c>
      <c r="H43" s="33">
        <v>5300</v>
      </c>
    </row>
    <row r="44" spans="1:8" ht="14.25" thickBot="1">
      <c r="A44" s="95">
        <v>7</v>
      </c>
      <c r="B44" s="96">
        <v>0</v>
      </c>
      <c r="C44" s="96">
        <v>5</v>
      </c>
      <c r="D44" s="96">
        <v>1</v>
      </c>
      <c r="E44" s="306"/>
      <c r="F44" s="397"/>
      <c r="G44" s="87">
        <v>5</v>
      </c>
      <c r="H44" s="39">
        <v>2650</v>
      </c>
    </row>
    <row r="45" spans="1:8" ht="3.75" customHeight="1" thickBot="1">
      <c r="A45" s="69"/>
      <c r="B45" s="70"/>
      <c r="C45" s="70"/>
      <c r="D45" s="70"/>
      <c r="E45" s="70"/>
      <c r="F45" s="70"/>
      <c r="G45" s="70"/>
      <c r="H45" s="71"/>
    </row>
    <row r="46" spans="1:8" ht="13.5" customHeight="1">
      <c r="A46" s="93">
        <v>8</v>
      </c>
      <c r="B46" s="94">
        <v>0</v>
      </c>
      <c r="C46" s="94">
        <v>1</v>
      </c>
      <c r="D46" s="94">
        <v>1</v>
      </c>
      <c r="E46" s="314" t="s">
        <v>37</v>
      </c>
      <c r="F46" s="395" t="s">
        <v>39</v>
      </c>
      <c r="G46" s="80">
        <v>1</v>
      </c>
      <c r="H46" s="29">
        <v>3180</v>
      </c>
    </row>
    <row r="47" spans="1:8" ht="13.5">
      <c r="A47" s="81">
        <v>8</v>
      </c>
      <c r="B47" s="82">
        <v>0</v>
      </c>
      <c r="C47" s="82">
        <v>2</v>
      </c>
      <c r="D47" s="82">
        <v>1</v>
      </c>
      <c r="E47" s="315"/>
      <c r="F47" s="396"/>
      <c r="G47" s="86">
        <v>2</v>
      </c>
      <c r="H47" s="33">
        <v>2671.2</v>
      </c>
    </row>
    <row r="48" spans="1:8" ht="13.5">
      <c r="A48" s="81">
        <v>8</v>
      </c>
      <c r="B48" s="82">
        <v>0</v>
      </c>
      <c r="C48" s="82">
        <v>3</v>
      </c>
      <c r="D48" s="82">
        <v>1</v>
      </c>
      <c r="E48" s="315"/>
      <c r="F48" s="396"/>
      <c r="G48" s="86">
        <v>3</v>
      </c>
      <c r="H48" s="33">
        <v>1802</v>
      </c>
    </row>
    <row r="49" spans="1:8" ht="14.25" thickBot="1">
      <c r="A49" s="95">
        <v>8</v>
      </c>
      <c r="B49" s="96">
        <v>0</v>
      </c>
      <c r="C49" s="96">
        <v>4</v>
      </c>
      <c r="D49" s="96">
        <v>1</v>
      </c>
      <c r="E49" s="358"/>
      <c r="F49" s="397"/>
      <c r="G49" s="87">
        <v>4</v>
      </c>
      <c r="H49" s="39">
        <v>1431</v>
      </c>
    </row>
    <row r="50" spans="1:8" ht="3.75" customHeight="1" thickBot="1">
      <c r="A50" s="69"/>
      <c r="B50" s="70"/>
      <c r="C50" s="70"/>
      <c r="D50" s="70"/>
      <c r="E50" s="70"/>
      <c r="F50" s="70"/>
      <c r="G50" s="70"/>
      <c r="H50" s="71"/>
    </row>
    <row r="51" spans="1:8" ht="13.5">
      <c r="A51" s="93">
        <v>9</v>
      </c>
      <c r="B51" s="94">
        <v>0</v>
      </c>
      <c r="C51" s="94">
        <v>1</v>
      </c>
      <c r="D51" s="94">
        <v>1</v>
      </c>
      <c r="E51" s="314" t="s">
        <v>38</v>
      </c>
      <c r="F51" s="395" t="s">
        <v>39</v>
      </c>
      <c r="G51" s="80">
        <v>1</v>
      </c>
      <c r="H51" s="29">
        <v>3500</v>
      </c>
    </row>
    <row r="52" spans="1:8" ht="13.5">
      <c r="A52" s="81">
        <v>9</v>
      </c>
      <c r="B52" s="82">
        <v>0</v>
      </c>
      <c r="C52" s="82">
        <v>2</v>
      </c>
      <c r="D52" s="82">
        <v>1</v>
      </c>
      <c r="E52" s="315"/>
      <c r="F52" s="396"/>
      <c r="G52" s="86">
        <v>2</v>
      </c>
      <c r="H52" s="33">
        <v>2200</v>
      </c>
    </row>
    <row r="53" spans="1:8" ht="13.5">
      <c r="A53" s="81">
        <v>9</v>
      </c>
      <c r="B53" s="82">
        <v>0</v>
      </c>
      <c r="C53" s="82">
        <v>3</v>
      </c>
      <c r="D53" s="82">
        <v>1</v>
      </c>
      <c r="E53" s="315"/>
      <c r="F53" s="396"/>
      <c r="G53" s="86">
        <v>3</v>
      </c>
      <c r="H53" s="33">
        <v>1800</v>
      </c>
    </row>
    <row r="54" spans="1:8" ht="14.25" thickBot="1">
      <c r="A54" s="95">
        <v>9</v>
      </c>
      <c r="B54" s="96">
        <v>0</v>
      </c>
      <c r="C54" s="96">
        <v>4</v>
      </c>
      <c r="D54" s="96">
        <v>1</v>
      </c>
      <c r="E54" s="358"/>
      <c r="F54" s="397"/>
      <c r="G54" s="87">
        <v>4</v>
      </c>
      <c r="H54" s="39">
        <v>1500</v>
      </c>
    </row>
    <row r="55" spans="1:8" ht="3.75" customHeight="1" thickBot="1">
      <c r="A55" s="106"/>
      <c r="B55" s="107"/>
      <c r="C55" s="107"/>
      <c r="D55" s="107"/>
      <c r="E55" s="107"/>
      <c r="F55" s="107"/>
      <c r="G55" s="107"/>
      <c r="H55" s="108"/>
    </row>
    <row r="56" spans="1:8" ht="26.25" customHeight="1" thickBot="1">
      <c r="A56" s="109">
        <v>0</v>
      </c>
      <c r="B56" s="85">
        <v>0</v>
      </c>
      <c r="C56" s="85">
        <v>1</v>
      </c>
      <c r="D56" s="85">
        <v>1</v>
      </c>
      <c r="E56" s="131" t="s">
        <v>183</v>
      </c>
      <c r="F56" s="400" t="s">
        <v>182</v>
      </c>
      <c r="G56" s="400"/>
      <c r="H56" s="401"/>
    </row>
  </sheetData>
  <sheetProtection/>
  <mergeCells count="29">
    <mergeCell ref="F46:F49"/>
    <mergeCell ref="E46:E49"/>
    <mergeCell ref="E51:E54"/>
    <mergeCell ref="F51:F54"/>
    <mergeCell ref="F56:H56"/>
    <mergeCell ref="A1:H1"/>
    <mergeCell ref="A2:H2"/>
    <mergeCell ref="A3:H3"/>
    <mergeCell ref="A4:H4"/>
    <mergeCell ref="E5:H9"/>
    <mergeCell ref="E40:E44"/>
    <mergeCell ref="F40:F44"/>
    <mergeCell ref="A10:D10"/>
    <mergeCell ref="A5:A9"/>
    <mergeCell ref="B5:B9"/>
    <mergeCell ref="C5:C9"/>
    <mergeCell ref="D5:D9"/>
    <mergeCell ref="E26:E29"/>
    <mergeCell ref="F26:F29"/>
    <mergeCell ref="E31:E33"/>
    <mergeCell ref="F31:F33"/>
    <mergeCell ref="E35:E38"/>
    <mergeCell ref="F35:F38"/>
    <mergeCell ref="F12:F15"/>
    <mergeCell ref="E12:E15"/>
    <mergeCell ref="F17:F20"/>
    <mergeCell ref="E17:E20"/>
    <mergeCell ref="E22:E24"/>
    <mergeCell ref="F22:F24"/>
  </mergeCells>
  <printOptions/>
  <pageMargins left="0.75" right="0.75" top="1" bottom="1" header="0" footer="0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SheetLayoutView="100" zoomScalePageLayoutView="0" workbookViewId="0" topLeftCell="A28">
      <selection activeCell="A4" sqref="A4:H4"/>
    </sheetView>
  </sheetViews>
  <sheetFormatPr defaultColWidth="11.421875" defaultRowHeight="12.75"/>
  <cols>
    <col min="1" max="4" width="5.7109375" style="11" customWidth="1"/>
    <col min="5" max="5" width="27.28125" style="11" customWidth="1"/>
    <col min="6" max="6" width="17.140625" style="11" customWidth="1"/>
    <col min="7" max="7" width="8.7109375" style="11" bestFit="1" customWidth="1"/>
    <col min="8" max="8" width="14.28125" style="11" customWidth="1"/>
  </cols>
  <sheetData>
    <row r="1" spans="1:8" ht="13.5" thickBot="1">
      <c r="A1" s="402"/>
      <c r="B1" s="403"/>
      <c r="C1" s="403"/>
      <c r="D1" s="403"/>
      <c r="E1" s="403"/>
      <c r="F1" s="403"/>
      <c r="G1" s="403"/>
      <c r="H1" s="404"/>
    </row>
    <row r="2" spans="1:8" ht="24.75" customHeight="1">
      <c r="A2" s="405" t="s">
        <v>77</v>
      </c>
      <c r="B2" s="406"/>
      <c r="C2" s="406"/>
      <c r="D2" s="406"/>
      <c r="E2" s="406"/>
      <c r="F2" s="406"/>
      <c r="G2" s="406"/>
      <c r="H2" s="407"/>
    </row>
    <row r="3" spans="1:8" ht="19.5" customHeight="1" thickBot="1">
      <c r="A3" s="408" t="s">
        <v>275</v>
      </c>
      <c r="B3" s="409"/>
      <c r="C3" s="409"/>
      <c r="D3" s="409"/>
      <c r="E3" s="409"/>
      <c r="F3" s="409"/>
      <c r="G3" s="409"/>
      <c r="H3" s="410"/>
    </row>
    <row r="4" spans="1:8" ht="6" customHeight="1" thickBot="1">
      <c r="A4" s="411"/>
      <c r="B4" s="412"/>
      <c r="C4" s="412"/>
      <c r="D4" s="412"/>
      <c r="E4" s="412"/>
      <c r="F4" s="412"/>
      <c r="G4" s="412"/>
      <c r="H4" s="413"/>
    </row>
    <row r="5" spans="1:8" ht="18" customHeight="1">
      <c r="A5" s="345" t="s">
        <v>71</v>
      </c>
      <c r="B5" s="348" t="s">
        <v>33</v>
      </c>
      <c r="C5" s="348" t="s">
        <v>31</v>
      </c>
      <c r="D5" s="348" t="s">
        <v>4</v>
      </c>
      <c r="E5" s="414" t="s">
        <v>222</v>
      </c>
      <c r="F5" s="414"/>
      <c r="G5" s="414"/>
      <c r="H5" s="415"/>
    </row>
    <row r="6" spans="1:8" ht="16.5" customHeight="1">
      <c r="A6" s="346"/>
      <c r="B6" s="349"/>
      <c r="C6" s="349"/>
      <c r="D6" s="349"/>
      <c r="E6" s="394"/>
      <c r="F6" s="394"/>
      <c r="G6" s="394"/>
      <c r="H6" s="416"/>
    </row>
    <row r="7" spans="1:8" ht="12.75">
      <c r="A7" s="346"/>
      <c r="B7" s="349"/>
      <c r="C7" s="349"/>
      <c r="D7" s="349"/>
      <c r="E7" s="394"/>
      <c r="F7" s="394"/>
      <c r="G7" s="394"/>
      <c r="H7" s="416"/>
    </row>
    <row r="8" spans="1:8" ht="15" customHeight="1">
      <c r="A8" s="346"/>
      <c r="B8" s="349"/>
      <c r="C8" s="349"/>
      <c r="D8" s="349"/>
      <c r="E8" s="394"/>
      <c r="F8" s="394"/>
      <c r="G8" s="394"/>
      <c r="H8" s="416"/>
    </row>
    <row r="9" spans="1:8" ht="19.5" customHeight="1" thickBot="1">
      <c r="A9" s="347"/>
      <c r="B9" s="350"/>
      <c r="C9" s="350" t="s">
        <v>6</v>
      </c>
      <c r="D9" s="350" t="s">
        <v>7</v>
      </c>
      <c r="E9" s="417"/>
      <c r="F9" s="417"/>
      <c r="G9" s="417"/>
      <c r="H9" s="418"/>
    </row>
    <row r="10" spans="1:8" ht="28.5" customHeight="1" thickBot="1">
      <c r="A10" s="369" t="s">
        <v>8</v>
      </c>
      <c r="B10" s="370"/>
      <c r="C10" s="370"/>
      <c r="D10" s="370"/>
      <c r="E10" s="126" t="s">
        <v>71</v>
      </c>
      <c r="F10" s="129" t="s">
        <v>30</v>
      </c>
      <c r="G10" s="133" t="s">
        <v>31</v>
      </c>
      <c r="H10" s="132" t="s">
        <v>221</v>
      </c>
    </row>
    <row r="11" spans="1:8" ht="5.25" customHeight="1" thickBot="1">
      <c r="A11" s="69"/>
      <c r="B11" s="70"/>
      <c r="C11" s="70"/>
      <c r="D11" s="70"/>
      <c r="E11" s="70"/>
      <c r="F11" s="70"/>
      <c r="G11" s="70"/>
      <c r="H11" s="71"/>
    </row>
    <row r="12" spans="1:8" ht="13.5">
      <c r="A12" s="93">
        <v>1</v>
      </c>
      <c r="B12" s="94">
        <v>1</v>
      </c>
      <c r="C12" s="94">
        <v>1</v>
      </c>
      <c r="D12" s="94">
        <v>1</v>
      </c>
      <c r="E12" s="395" t="s">
        <v>34</v>
      </c>
      <c r="F12" s="395" t="s">
        <v>40</v>
      </c>
      <c r="G12" s="94">
        <v>1</v>
      </c>
      <c r="H12" s="29">
        <v>50000</v>
      </c>
    </row>
    <row r="13" spans="1:8" ht="13.5">
      <c r="A13" s="81">
        <v>1</v>
      </c>
      <c r="B13" s="82">
        <v>1</v>
      </c>
      <c r="C13" s="82">
        <v>2</v>
      </c>
      <c r="D13" s="82">
        <v>1</v>
      </c>
      <c r="E13" s="396"/>
      <c r="F13" s="396"/>
      <c r="G13" s="86">
        <v>2</v>
      </c>
      <c r="H13" s="33">
        <v>45200</v>
      </c>
    </row>
    <row r="14" spans="1:8" ht="13.5">
      <c r="A14" s="81">
        <v>1</v>
      </c>
      <c r="B14" s="82">
        <v>1</v>
      </c>
      <c r="C14" s="82">
        <v>3</v>
      </c>
      <c r="D14" s="82">
        <v>1</v>
      </c>
      <c r="E14" s="396"/>
      <c r="F14" s="396"/>
      <c r="G14" s="86">
        <v>3</v>
      </c>
      <c r="H14" s="33">
        <v>35000</v>
      </c>
    </row>
    <row r="15" spans="1:8" ht="14.25" thickBot="1">
      <c r="A15" s="95">
        <v>1</v>
      </c>
      <c r="B15" s="96">
        <v>1</v>
      </c>
      <c r="C15" s="96">
        <v>4</v>
      </c>
      <c r="D15" s="96">
        <v>1</v>
      </c>
      <c r="E15" s="397"/>
      <c r="F15" s="397"/>
      <c r="G15" s="87">
        <v>4</v>
      </c>
      <c r="H15" s="39">
        <v>35000</v>
      </c>
    </row>
    <row r="16" spans="1:8" ht="3" customHeight="1">
      <c r="A16" s="97"/>
      <c r="B16" s="98"/>
      <c r="C16" s="98"/>
      <c r="D16" s="98"/>
      <c r="E16" s="98"/>
      <c r="F16" s="98"/>
      <c r="G16" s="98"/>
      <c r="H16" s="99"/>
    </row>
    <row r="17" spans="1:8" ht="13.5">
      <c r="A17" s="81">
        <v>2</v>
      </c>
      <c r="B17" s="82">
        <v>1</v>
      </c>
      <c r="C17" s="82">
        <v>1</v>
      </c>
      <c r="D17" s="82">
        <v>1</v>
      </c>
      <c r="E17" s="398" t="s">
        <v>35</v>
      </c>
      <c r="F17" s="398" t="s">
        <v>40</v>
      </c>
      <c r="G17" s="82">
        <v>1</v>
      </c>
      <c r="H17" s="33">
        <v>70000</v>
      </c>
    </row>
    <row r="18" spans="1:8" ht="13.5">
      <c r="A18" s="81">
        <v>2</v>
      </c>
      <c r="B18" s="82">
        <v>1</v>
      </c>
      <c r="C18" s="82">
        <v>2</v>
      </c>
      <c r="D18" s="82">
        <v>1</v>
      </c>
      <c r="E18" s="396"/>
      <c r="F18" s="396"/>
      <c r="G18" s="86">
        <v>2</v>
      </c>
      <c r="H18" s="33">
        <v>50000</v>
      </c>
    </row>
    <row r="19" spans="1:8" ht="13.5">
      <c r="A19" s="81">
        <v>2</v>
      </c>
      <c r="B19" s="82">
        <v>1</v>
      </c>
      <c r="C19" s="82">
        <v>3</v>
      </c>
      <c r="D19" s="82">
        <v>1</v>
      </c>
      <c r="E19" s="396"/>
      <c r="F19" s="396"/>
      <c r="G19" s="86">
        <v>3</v>
      </c>
      <c r="H19" s="33">
        <v>45200</v>
      </c>
    </row>
    <row r="20" spans="1:8" ht="13.5">
      <c r="A20" s="81">
        <v>2</v>
      </c>
      <c r="B20" s="82">
        <v>1</v>
      </c>
      <c r="C20" s="82">
        <v>4</v>
      </c>
      <c r="D20" s="82">
        <v>1</v>
      </c>
      <c r="E20" s="399"/>
      <c r="F20" s="399"/>
      <c r="G20" s="86">
        <v>4</v>
      </c>
      <c r="H20" s="33">
        <v>45200</v>
      </c>
    </row>
    <row r="21" spans="1:8" ht="3" customHeight="1" thickBot="1">
      <c r="A21" s="101"/>
      <c r="B21" s="102"/>
      <c r="C21" s="102"/>
      <c r="D21" s="102"/>
      <c r="E21" s="102"/>
      <c r="F21" s="102"/>
      <c r="G21" s="102"/>
      <c r="H21" s="103"/>
    </row>
    <row r="22" spans="1:8" ht="13.5">
      <c r="A22" s="93">
        <v>3</v>
      </c>
      <c r="B22" s="94">
        <v>1</v>
      </c>
      <c r="C22" s="94">
        <v>1</v>
      </c>
      <c r="D22" s="94">
        <v>1</v>
      </c>
      <c r="E22" s="307" t="s">
        <v>180</v>
      </c>
      <c r="F22" s="395" t="s">
        <v>40</v>
      </c>
      <c r="G22" s="80">
        <v>1</v>
      </c>
      <c r="H22" s="29">
        <v>115000</v>
      </c>
    </row>
    <row r="23" spans="1:8" ht="13.5">
      <c r="A23" s="81">
        <v>3</v>
      </c>
      <c r="B23" s="82">
        <v>1</v>
      </c>
      <c r="C23" s="82">
        <v>2</v>
      </c>
      <c r="D23" s="82">
        <v>1</v>
      </c>
      <c r="E23" s="305"/>
      <c r="F23" s="396"/>
      <c r="G23" s="86">
        <v>2</v>
      </c>
      <c r="H23" s="33">
        <v>100000</v>
      </c>
    </row>
    <row r="24" spans="1:8" ht="14.25" thickBot="1">
      <c r="A24" s="95">
        <v>3</v>
      </c>
      <c r="B24" s="96">
        <v>1</v>
      </c>
      <c r="C24" s="96">
        <v>3</v>
      </c>
      <c r="D24" s="96">
        <v>1</v>
      </c>
      <c r="E24" s="306"/>
      <c r="F24" s="397"/>
      <c r="G24" s="87">
        <v>3</v>
      </c>
      <c r="H24" s="39">
        <v>100000</v>
      </c>
    </row>
    <row r="25" spans="1:8" ht="3" customHeight="1" thickBot="1">
      <c r="A25" s="69"/>
      <c r="B25" s="70"/>
      <c r="C25" s="70"/>
      <c r="D25" s="70"/>
      <c r="E25" s="70"/>
      <c r="F25" s="70"/>
      <c r="G25" s="70"/>
      <c r="H25" s="71"/>
    </row>
    <row r="26" spans="1:8" ht="13.5">
      <c r="A26" s="93">
        <v>4</v>
      </c>
      <c r="B26" s="94">
        <v>1</v>
      </c>
      <c r="C26" s="94">
        <v>1</v>
      </c>
      <c r="D26" s="94">
        <v>1</v>
      </c>
      <c r="E26" s="314" t="s">
        <v>181</v>
      </c>
      <c r="F26" s="395" t="s">
        <v>40</v>
      </c>
      <c r="G26" s="80">
        <v>1</v>
      </c>
      <c r="H26" s="29">
        <v>175000</v>
      </c>
    </row>
    <row r="27" spans="1:8" ht="13.5">
      <c r="A27" s="104">
        <v>4</v>
      </c>
      <c r="B27" s="100">
        <v>1</v>
      </c>
      <c r="C27" s="100">
        <v>2</v>
      </c>
      <c r="D27" s="100">
        <v>1</v>
      </c>
      <c r="E27" s="315"/>
      <c r="F27" s="396"/>
      <c r="G27" s="84">
        <v>2</v>
      </c>
      <c r="H27" s="105">
        <v>155000</v>
      </c>
    </row>
    <row r="28" spans="1:8" ht="13.5">
      <c r="A28" s="81">
        <v>4</v>
      </c>
      <c r="B28" s="82">
        <v>1</v>
      </c>
      <c r="C28" s="82">
        <v>3</v>
      </c>
      <c r="D28" s="82">
        <v>1</v>
      </c>
      <c r="E28" s="315"/>
      <c r="F28" s="396"/>
      <c r="G28" s="86">
        <v>3</v>
      </c>
      <c r="H28" s="33">
        <v>135000</v>
      </c>
    </row>
    <row r="29" spans="1:8" ht="14.25" thickBot="1">
      <c r="A29" s="95">
        <v>4</v>
      </c>
      <c r="B29" s="96">
        <v>1</v>
      </c>
      <c r="C29" s="96">
        <v>4</v>
      </c>
      <c r="D29" s="96">
        <v>1</v>
      </c>
      <c r="E29" s="358"/>
      <c r="F29" s="397"/>
      <c r="G29" s="87">
        <v>4</v>
      </c>
      <c r="H29" s="39">
        <v>115000</v>
      </c>
    </row>
    <row r="30" spans="1:8" ht="3.75" customHeight="1" thickBot="1">
      <c r="A30" s="69"/>
      <c r="B30" s="70"/>
      <c r="C30" s="70"/>
      <c r="D30" s="70"/>
      <c r="E30" s="70"/>
      <c r="F30" s="70"/>
      <c r="G30" s="70"/>
      <c r="H30" s="71"/>
    </row>
    <row r="31" spans="1:8" ht="13.5">
      <c r="A31" s="93">
        <v>5</v>
      </c>
      <c r="B31" s="94">
        <v>1</v>
      </c>
      <c r="C31" s="94">
        <v>1</v>
      </c>
      <c r="D31" s="94">
        <v>1</v>
      </c>
      <c r="E31" s="307" t="s">
        <v>209</v>
      </c>
      <c r="F31" s="395" t="s">
        <v>40</v>
      </c>
      <c r="G31" s="80">
        <v>1</v>
      </c>
      <c r="H31" s="29">
        <v>200000</v>
      </c>
    </row>
    <row r="32" spans="1:8" ht="13.5">
      <c r="A32" s="81">
        <v>5</v>
      </c>
      <c r="B32" s="82">
        <v>1</v>
      </c>
      <c r="C32" s="82">
        <v>2</v>
      </c>
      <c r="D32" s="82">
        <v>1</v>
      </c>
      <c r="E32" s="305"/>
      <c r="F32" s="396"/>
      <c r="G32" s="86">
        <v>2</v>
      </c>
      <c r="H32" s="33">
        <v>160000</v>
      </c>
    </row>
    <row r="33" spans="1:8" ht="14.25" thickBot="1">
      <c r="A33" s="95">
        <v>5</v>
      </c>
      <c r="B33" s="96">
        <v>1</v>
      </c>
      <c r="C33" s="96">
        <v>2</v>
      </c>
      <c r="D33" s="96">
        <v>1</v>
      </c>
      <c r="E33" s="306"/>
      <c r="F33" s="397"/>
      <c r="G33" s="87">
        <v>3</v>
      </c>
      <c r="H33" s="39">
        <v>120000</v>
      </c>
    </row>
    <row r="34" spans="1:8" ht="3.75" customHeight="1" thickBot="1">
      <c r="A34" s="69"/>
      <c r="B34" s="70"/>
      <c r="C34" s="70"/>
      <c r="D34" s="70"/>
      <c r="E34" s="70"/>
      <c r="F34" s="70"/>
      <c r="G34" s="70"/>
      <c r="H34" s="71"/>
    </row>
    <row r="35" spans="1:8" ht="13.5">
      <c r="A35" s="93">
        <v>6</v>
      </c>
      <c r="B35" s="94">
        <v>1</v>
      </c>
      <c r="C35" s="94">
        <v>1</v>
      </c>
      <c r="D35" s="94">
        <v>1</v>
      </c>
      <c r="E35" s="314" t="s">
        <v>220</v>
      </c>
      <c r="F35" s="395" t="s">
        <v>40</v>
      </c>
      <c r="G35" s="80">
        <v>1</v>
      </c>
      <c r="H35" s="29">
        <v>250000</v>
      </c>
    </row>
    <row r="36" spans="1:8" ht="13.5">
      <c r="A36" s="81">
        <v>6</v>
      </c>
      <c r="B36" s="82">
        <v>1</v>
      </c>
      <c r="C36" s="82">
        <v>2</v>
      </c>
      <c r="D36" s="82">
        <v>1</v>
      </c>
      <c r="E36" s="315"/>
      <c r="F36" s="396"/>
      <c r="G36" s="86">
        <v>2</v>
      </c>
      <c r="H36" s="33">
        <v>215000</v>
      </c>
    </row>
    <row r="37" spans="1:8" ht="13.5">
      <c r="A37" s="81">
        <v>6</v>
      </c>
      <c r="B37" s="82">
        <v>1</v>
      </c>
      <c r="C37" s="82">
        <v>3</v>
      </c>
      <c r="D37" s="82">
        <v>1</v>
      </c>
      <c r="E37" s="315"/>
      <c r="F37" s="396"/>
      <c r="G37" s="86">
        <v>3</v>
      </c>
      <c r="H37" s="33">
        <v>185000</v>
      </c>
    </row>
    <row r="38" spans="1:8" ht="14.25" thickBot="1">
      <c r="A38" s="95">
        <v>6</v>
      </c>
      <c r="B38" s="96">
        <v>1</v>
      </c>
      <c r="C38" s="96">
        <v>4</v>
      </c>
      <c r="D38" s="96">
        <v>1</v>
      </c>
      <c r="E38" s="358"/>
      <c r="F38" s="397"/>
      <c r="G38" s="87">
        <v>4</v>
      </c>
      <c r="H38" s="39">
        <v>165000</v>
      </c>
    </row>
    <row r="39" spans="1:8" ht="3.75" customHeight="1" thickBot="1">
      <c r="A39" s="69"/>
      <c r="B39" s="70"/>
      <c r="C39" s="70"/>
      <c r="D39" s="70"/>
      <c r="E39" s="70"/>
      <c r="F39" s="70"/>
      <c r="G39" s="70"/>
      <c r="H39" s="71"/>
    </row>
    <row r="40" spans="1:8" ht="13.5">
      <c r="A40" s="93">
        <v>7</v>
      </c>
      <c r="B40" s="94">
        <v>1</v>
      </c>
      <c r="C40" s="94">
        <v>1</v>
      </c>
      <c r="D40" s="94">
        <v>1</v>
      </c>
      <c r="E40" s="307" t="s">
        <v>36</v>
      </c>
      <c r="F40" s="395" t="s">
        <v>40</v>
      </c>
      <c r="G40" s="80">
        <v>1</v>
      </c>
      <c r="H40" s="29">
        <v>15000</v>
      </c>
    </row>
    <row r="41" spans="1:8" ht="13.5">
      <c r="A41" s="81">
        <v>7</v>
      </c>
      <c r="B41" s="82">
        <v>1</v>
      </c>
      <c r="C41" s="82">
        <v>2</v>
      </c>
      <c r="D41" s="82">
        <v>1</v>
      </c>
      <c r="E41" s="305"/>
      <c r="F41" s="396"/>
      <c r="G41" s="86">
        <v>2</v>
      </c>
      <c r="H41" s="33">
        <v>10000</v>
      </c>
    </row>
    <row r="42" spans="1:8" ht="13.5">
      <c r="A42" s="81">
        <v>7</v>
      </c>
      <c r="B42" s="82">
        <v>1</v>
      </c>
      <c r="C42" s="82">
        <v>3</v>
      </c>
      <c r="D42" s="82">
        <v>1</v>
      </c>
      <c r="E42" s="305"/>
      <c r="F42" s="396"/>
      <c r="G42" s="86">
        <v>3</v>
      </c>
      <c r="H42" s="33">
        <v>7000</v>
      </c>
    </row>
    <row r="43" spans="1:8" ht="13.5">
      <c r="A43" s="81">
        <v>7</v>
      </c>
      <c r="B43" s="82">
        <v>1</v>
      </c>
      <c r="C43" s="82">
        <v>4</v>
      </c>
      <c r="D43" s="82">
        <v>1</v>
      </c>
      <c r="E43" s="305"/>
      <c r="F43" s="396"/>
      <c r="G43" s="86">
        <v>4</v>
      </c>
      <c r="H43" s="33">
        <v>5000</v>
      </c>
    </row>
    <row r="44" spans="1:8" ht="14.25" thickBot="1">
      <c r="A44" s="95">
        <v>7</v>
      </c>
      <c r="B44" s="96">
        <v>1</v>
      </c>
      <c r="C44" s="96">
        <v>5</v>
      </c>
      <c r="D44" s="96">
        <v>1</v>
      </c>
      <c r="E44" s="306"/>
      <c r="F44" s="397"/>
      <c r="G44" s="87">
        <v>5</v>
      </c>
      <c r="H44" s="39">
        <v>2500</v>
      </c>
    </row>
    <row r="45" spans="1:8" ht="3.75" customHeight="1" thickBot="1">
      <c r="A45" s="69"/>
      <c r="B45" s="70"/>
      <c r="C45" s="70"/>
      <c r="D45" s="70"/>
      <c r="E45" s="70"/>
      <c r="F45" s="70"/>
      <c r="G45" s="70"/>
      <c r="H45" s="71"/>
    </row>
    <row r="46" spans="1:8" ht="13.5" customHeight="1">
      <c r="A46" s="93">
        <v>8</v>
      </c>
      <c r="B46" s="94">
        <v>1</v>
      </c>
      <c r="C46" s="94">
        <v>1</v>
      </c>
      <c r="D46" s="94">
        <v>1</v>
      </c>
      <c r="E46" s="314" t="s">
        <v>37</v>
      </c>
      <c r="F46" s="395" t="s">
        <v>40</v>
      </c>
      <c r="G46" s="80">
        <v>1</v>
      </c>
      <c r="H46" s="29">
        <v>3000</v>
      </c>
    </row>
    <row r="47" spans="1:8" ht="13.5">
      <c r="A47" s="81">
        <v>8</v>
      </c>
      <c r="B47" s="82">
        <v>1</v>
      </c>
      <c r="C47" s="82">
        <v>2</v>
      </c>
      <c r="D47" s="82">
        <v>1</v>
      </c>
      <c r="E47" s="315"/>
      <c r="F47" s="396"/>
      <c r="G47" s="86">
        <v>2</v>
      </c>
      <c r="H47" s="33">
        <v>2520</v>
      </c>
    </row>
    <row r="48" spans="1:8" ht="13.5">
      <c r="A48" s="81">
        <v>8</v>
      </c>
      <c r="B48" s="82">
        <v>1</v>
      </c>
      <c r="C48" s="82">
        <v>3</v>
      </c>
      <c r="D48" s="82">
        <v>1</v>
      </c>
      <c r="E48" s="315"/>
      <c r="F48" s="396"/>
      <c r="G48" s="86">
        <v>3</v>
      </c>
      <c r="H48" s="33">
        <v>1700</v>
      </c>
    </row>
    <row r="49" spans="1:8" ht="14.25" thickBot="1">
      <c r="A49" s="95">
        <v>8</v>
      </c>
      <c r="B49" s="96">
        <v>1</v>
      </c>
      <c r="C49" s="96">
        <v>4</v>
      </c>
      <c r="D49" s="96">
        <v>1</v>
      </c>
      <c r="E49" s="358"/>
      <c r="F49" s="397"/>
      <c r="G49" s="87">
        <v>4</v>
      </c>
      <c r="H49" s="39">
        <v>1350</v>
      </c>
    </row>
    <row r="50" spans="1:8" ht="3.75" customHeight="1" thickBot="1">
      <c r="A50" s="69"/>
      <c r="B50" s="70"/>
      <c r="C50" s="70"/>
      <c r="D50" s="70"/>
      <c r="E50" s="70"/>
      <c r="F50" s="70"/>
      <c r="G50" s="70"/>
      <c r="H50" s="71"/>
    </row>
    <row r="51" spans="1:8" ht="13.5">
      <c r="A51" s="93">
        <v>9</v>
      </c>
      <c r="B51" s="94">
        <v>1</v>
      </c>
      <c r="C51" s="94">
        <v>1</v>
      </c>
      <c r="D51" s="94">
        <v>1</v>
      </c>
      <c r="E51" s="314" t="s">
        <v>38</v>
      </c>
      <c r="F51" s="395" t="s">
        <v>40</v>
      </c>
      <c r="G51" s="80">
        <v>1</v>
      </c>
      <c r="H51" s="29">
        <v>3500</v>
      </c>
    </row>
    <row r="52" spans="1:8" ht="13.5">
      <c r="A52" s="81">
        <v>9</v>
      </c>
      <c r="B52" s="82">
        <v>1</v>
      </c>
      <c r="C52" s="82">
        <v>2</v>
      </c>
      <c r="D52" s="82">
        <v>1</v>
      </c>
      <c r="E52" s="315"/>
      <c r="F52" s="396"/>
      <c r="G52" s="86">
        <v>2</v>
      </c>
      <c r="H52" s="33">
        <v>2200</v>
      </c>
    </row>
    <row r="53" spans="1:8" ht="13.5">
      <c r="A53" s="81">
        <v>9</v>
      </c>
      <c r="B53" s="82">
        <v>1</v>
      </c>
      <c r="C53" s="82">
        <v>3</v>
      </c>
      <c r="D53" s="82">
        <v>1</v>
      </c>
      <c r="E53" s="315"/>
      <c r="F53" s="396"/>
      <c r="G53" s="86">
        <v>3</v>
      </c>
      <c r="H53" s="33">
        <v>1800</v>
      </c>
    </row>
    <row r="54" spans="1:8" ht="14.25" thickBot="1">
      <c r="A54" s="95">
        <v>9</v>
      </c>
      <c r="B54" s="96">
        <v>1</v>
      </c>
      <c r="C54" s="96">
        <v>4</v>
      </c>
      <c r="D54" s="96">
        <v>1</v>
      </c>
      <c r="E54" s="358"/>
      <c r="F54" s="397"/>
      <c r="G54" s="87">
        <v>4</v>
      </c>
      <c r="H54" s="39">
        <v>1500</v>
      </c>
    </row>
    <row r="55" spans="1:8" ht="3.75" customHeight="1" thickBot="1">
      <c r="A55" s="106"/>
      <c r="B55" s="107"/>
      <c r="C55" s="107"/>
      <c r="D55" s="107"/>
      <c r="E55" s="107"/>
      <c r="F55" s="107"/>
      <c r="G55" s="107"/>
      <c r="H55" s="108"/>
    </row>
    <row r="56" spans="1:8" ht="43.5" customHeight="1" thickBot="1">
      <c r="A56" s="109">
        <v>0</v>
      </c>
      <c r="B56" s="85">
        <v>0</v>
      </c>
      <c r="C56" s="85">
        <v>1</v>
      </c>
      <c r="D56" s="85">
        <v>1</v>
      </c>
      <c r="E56" s="131" t="s">
        <v>183</v>
      </c>
      <c r="F56" s="400" t="s">
        <v>182</v>
      </c>
      <c r="G56" s="400"/>
      <c r="H56" s="401"/>
    </row>
  </sheetData>
  <sheetProtection/>
  <mergeCells count="29">
    <mergeCell ref="F56:H56"/>
    <mergeCell ref="E40:E44"/>
    <mergeCell ref="F40:F44"/>
    <mergeCell ref="E46:E49"/>
    <mergeCell ref="F46:F49"/>
    <mergeCell ref="E51:E54"/>
    <mergeCell ref="F51:F54"/>
    <mergeCell ref="E26:E29"/>
    <mergeCell ref="F26:F29"/>
    <mergeCell ref="E31:E33"/>
    <mergeCell ref="F31:F33"/>
    <mergeCell ref="E35:E38"/>
    <mergeCell ref="F35:F38"/>
    <mergeCell ref="A10:D10"/>
    <mergeCell ref="E12:E15"/>
    <mergeCell ref="F12:F15"/>
    <mergeCell ref="E17:E20"/>
    <mergeCell ref="F17:F20"/>
    <mergeCell ref="E22:E24"/>
    <mergeCell ref="F22:F24"/>
    <mergeCell ref="A1:H1"/>
    <mergeCell ref="A2:H2"/>
    <mergeCell ref="A3:H3"/>
    <mergeCell ref="A4:H4"/>
    <mergeCell ref="A5:A9"/>
    <mergeCell ref="B5:B9"/>
    <mergeCell ref="C5:C9"/>
    <mergeCell ref="D5:D9"/>
    <mergeCell ref="E5:H9"/>
  </mergeCells>
  <printOptions/>
  <pageMargins left="0.75" right="0.75" top="1" bottom="1" header="0" footer="0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Normal="112" zoomScaleSheetLayoutView="100" zoomScalePageLayoutView="0" workbookViewId="0" topLeftCell="A1">
      <selection activeCell="A4" sqref="A4:H4"/>
    </sheetView>
  </sheetViews>
  <sheetFormatPr defaultColWidth="11.421875" defaultRowHeight="12.75"/>
  <cols>
    <col min="1" max="4" width="5.7109375" style="11" customWidth="1"/>
    <col min="5" max="5" width="30.00390625" style="11" customWidth="1"/>
    <col min="6" max="6" width="17.57421875" style="11" customWidth="1"/>
    <col min="7" max="7" width="8.7109375" style="11" bestFit="1" customWidth="1"/>
    <col min="8" max="8" width="16.140625" style="11" customWidth="1"/>
  </cols>
  <sheetData>
    <row r="1" spans="1:8" ht="13.5" thickBot="1">
      <c r="A1" s="402"/>
      <c r="B1" s="403"/>
      <c r="C1" s="403"/>
      <c r="D1" s="403"/>
      <c r="E1" s="403"/>
      <c r="F1" s="403"/>
      <c r="G1" s="403"/>
      <c r="H1" s="404"/>
    </row>
    <row r="2" spans="1:8" ht="24.75" customHeight="1">
      <c r="A2" s="405" t="s">
        <v>77</v>
      </c>
      <c r="B2" s="406"/>
      <c r="C2" s="406"/>
      <c r="D2" s="406"/>
      <c r="E2" s="406"/>
      <c r="F2" s="406"/>
      <c r="G2" s="406"/>
      <c r="H2" s="407"/>
    </row>
    <row r="3" spans="1:8" ht="19.5" customHeight="1" thickBot="1">
      <c r="A3" s="408" t="s">
        <v>275</v>
      </c>
      <c r="B3" s="409"/>
      <c r="C3" s="409"/>
      <c r="D3" s="409"/>
      <c r="E3" s="409"/>
      <c r="F3" s="409"/>
      <c r="G3" s="409"/>
      <c r="H3" s="410"/>
    </row>
    <row r="4" spans="1:8" ht="6" customHeight="1" thickBot="1">
      <c r="A4" s="411"/>
      <c r="B4" s="412"/>
      <c r="C4" s="412"/>
      <c r="D4" s="412"/>
      <c r="E4" s="412"/>
      <c r="F4" s="412"/>
      <c r="G4" s="412"/>
      <c r="H4" s="413"/>
    </row>
    <row r="5" spans="1:8" ht="21" customHeight="1">
      <c r="A5" s="345" t="s">
        <v>71</v>
      </c>
      <c r="B5" s="348" t="s">
        <v>33</v>
      </c>
      <c r="C5" s="348" t="s">
        <v>31</v>
      </c>
      <c r="D5" s="348" t="s">
        <v>4</v>
      </c>
      <c r="E5" s="414" t="s">
        <v>223</v>
      </c>
      <c r="F5" s="414"/>
      <c r="G5" s="414"/>
      <c r="H5" s="415"/>
    </row>
    <row r="6" spans="1:8" ht="20.25" customHeight="1">
      <c r="A6" s="346"/>
      <c r="B6" s="349"/>
      <c r="C6" s="349"/>
      <c r="D6" s="349"/>
      <c r="E6" s="394"/>
      <c r="F6" s="394"/>
      <c r="G6" s="394"/>
      <c r="H6" s="416"/>
    </row>
    <row r="7" spans="1:8" ht="12.75">
      <c r="A7" s="346"/>
      <c r="B7" s="349"/>
      <c r="C7" s="349"/>
      <c r="D7" s="349"/>
      <c r="E7" s="394"/>
      <c r="F7" s="394"/>
      <c r="G7" s="394"/>
      <c r="H7" s="416"/>
    </row>
    <row r="8" spans="1:8" ht="15.75" customHeight="1">
      <c r="A8" s="346"/>
      <c r="B8" s="349"/>
      <c r="C8" s="349"/>
      <c r="D8" s="349"/>
      <c r="E8" s="394"/>
      <c r="F8" s="394"/>
      <c r="G8" s="394"/>
      <c r="H8" s="416"/>
    </row>
    <row r="9" spans="1:8" ht="19.5" customHeight="1" thickBot="1">
      <c r="A9" s="347"/>
      <c r="B9" s="350"/>
      <c r="C9" s="350" t="s">
        <v>6</v>
      </c>
      <c r="D9" s="350" t="s">
        <v>7</v>
      </c>
      <c r="E9" s="417"/>
      <c r="F9" s="417"/>
      <c r="G9" s="417"/>
      <c r="H9" s="418"/>
    </row>
    <row r="10" spans="1:8" s="134" customFormat="1" ht="29.25" customHeight="1" thickBot="1">
      <c r="A10" s="419" t="s">
        <v>8</v>
      </c>
      <c r="B10" s="420"/>
      <c r="C10" s="420"/>
      <c r="D10" s="420"/>
      <c r="E10" s="92" t="s">
        <v>71</v>
      </c>
      <c r="F10" s="92" t="s">
        <v>30</v>
      </c>
      <c r="G10" s="92" t="s">
        <v>31</v>
      </c>
      <c r="H10" s="132" t="s">
        <v>221</v>
      </c>
    </row>
    <row r="11" spans="1:8" ht="5.25" customHeight="1" thickBot="1">
      <c r="A11" s="69"/>
      <c r="B11" s="70"/>
      <c r="C11" s="70"/>
      <c r="D11" s="70"/>
      <c r="E11" s="70"/>
      <c r="F11" s="70"/>
      <c r="G11" s="70"/>
      <c r="H11" s="71"/>
    </row>
    <row r="12" spans="1:8" ht="13.5">
      <c r="A12" s="93">
        <v>1</v>
      </c>
      <c r="B12" s="94">
        <v>2</v>
      </c>
      <c r="C12" s="94">
        <v>1</v>
      </c>
      <c r="D12" s="94">
        <v>1</v>
      </c>
      <c r="E12" s="395" t="s">
        <v>34</v>
      </c>
      <c r="F12" s="395" t="s">
        <v>58</v>
      </c>
      <c r="G12" s="94">
        <v>1</v>
      </c>
      <c r="H12" s="29">
        <v>50000</v>
      </c>
    </row>
    <row r="13" spans="1:8" ht="13.5">
      <c r="A13" s="81">
        <v>1</v>
      </c>
      <c r="B13" s="82">
        <v>2</v>
      </c>
      <c r="C13" s="82">
        <v>2</v>
      </c>
      <c r="D13" s="82">
        <v>1</v>
      </c>
      <c r="E13" s="396"/>
      <c r="F13" s="396"/>
      <c r="G13" s="86">
        <v>2</v>
      </c>
      <c r="H13" s="33">
        <v>45200</v>
      </c>
    </row>
    <row r="14" spans="1:8" ht="13.5">
      <c r="A14" s="81">
        <v>1</v>
      </c>
      <c r="B14" s="82">
        <v>2</v>
      </c>
      <c r="C14" s="82">
        <v>3</v>
      </c>
      <c r="D14" s="82">
        <v>1</v>
      </c>
      <c r="E14" s="396"/>
      <c r="F14" s="396"/>
      <c r="G14" s="86">
        <v>3</v>
      </c>
      <c r="H14" s="33">
        <v>35000</v>
      </c>
    </row>
    <row r="15" spans="1:8" ht="14.25" thickBot="1">
      <c r="A15" s="95">
        <v>1</v>
      </c>
      <c r="B15" s="96">
        <v>2</v>
      </c>
      <c r="C15" s="96">
        <v>4</v>
      </c>
      <c r="D15" s="96">
        <v>1</v>
      </c>
      <c r="E15" s="397"/>
      <c r="F15" s="397"/>
      <c r="G15" s="87">
        <v>4</v>
      </c>
      <c r="H15" s="39">
        <v>35000</v>
      </c>
    </row>
    <row r="16" spans="1:8" ht="3" customHeight="1">
      <c r="A16" s="97"/>
      <c r="B16" s="98"/>
      <c r="C16" s="98"/>
      <c r="D16" s="98"/>
      <c r="E16" s="98"/>
      <c r="F16" s="98"/>
      <c r="G16" s="98"/>
      <c r="H16" s="99"/>
    </row>
    <row r="17" spans="1:8" ht="13.5">
      <c r="A17" s="81">
        <v>2</v>
      </c>
      <c r="B17" s="82">
        <v>2</v>
      </c>
      <c r="C17" s="82">
        <v>1</v>
      </c>
      <c r="D17" s="82">
        <v>1</v>
      </c>
      <c r="E17" s="398" t="s">
        <v>35</v>
      </c>
      <c r="F17" s="398" t="s">
        <v>58</v>
      </c>
      <c r="G17" s="82">
        <v>1</v>
      </c>
      <c r="H17" s="33">
        <v>70000</v>
      </c>
    </row>
    <row r="18" spans="1:8" ht="13.5">
      <c r="A18" s="81">
        <v>2</v>
      </c>
      <c r="B18" s="82">
        <v>2</v>
      </c>
      <c r="C18" s="82">
        <v>2</v>
      </c>
      <c r="D18" s="82">
        <v>1</v>
      </c>
      <c r="E18" s="396"/>
      <c r="F18" s="396"/>
      <c r="G18" s="86">
        <v>2</v>
      </c>
      <c r="H18" s="33">
        <v>50000</v>
      </c>
    </row>
    <row r="19" spans="1:8" ht="13.5">
      <c r="A19" s="81">
        <v>2</v>
      </c>
      <c r="B19" s="82">
        <v>2</v>
      </c>
      <c r="C19" s="82">
        <v>3</v>
      </c>
      <c r="D19" s="82">
        <v>1</v>
      </c>
      <c r="E19" s="396"/>
      <c r="F19" s="396"/>
      <c r="G19" s="86">
        <v>3</v>
      </c>
      <c r="H19" s="33">
        <v>45200</v>
      </c>
    </row>
    <row r="20" spans="1:8" ht="13.5">
      <c r="A20" s="81">
        <v>2</v>
      </c>
      <c r="B20" s="82">
        <v>2</v>
      </c>
      <c r="C20" s="82">
        <v>4</v>
      </c>
      <c r="D20" s="82">
        <v>1</v>
      </c>
      <c r="E20" s="399"/>
      <c r="F20" s="399"/>
      <c r="G20" s="86">
        <v>4</v>
      </c>
      <c r="H20" s="33">
        <v>45200</v>
      </c>
    </row>
    <row r="21" spans="1:8" ht="3" customHeight="1" thickBot="1">
      <c r="A21" s="101"/>
      <c r="B21" s="102"/>
      <c r="C21" s="102"/>
      <c r="D21" s="102"/>
      <c r="E21" s="102"/>
      <c r="F21" s="102"/>
      <c r="G21" s="102"/>
      <c r="H21" s="103"/>
    </row>
    <row r="22" spans="1:8" ht="13.5">
      <c r="A22" s="93">
        <v>3</v>
      </c>
      <c r="B22" s="94">
        <v>2</v>
      </c>
      <c r="C22" s="94">
        <v>1</v>
      </c>
      <c r="D22" s="94">
        <v>1</v>
      </c>
      <c r="E22" s="307" t="s">
        <v>180</v>
      </c>
      <c r="F22" s="395" t="s">
        <v>58</v>
      </c>
      <c r="G22" s="80">
        <v>1</v>
      </c>
      <c r="H22" s="29">
        <v>115000</v>
      </c>
    </row>
    <row r="23" spans="1:8" ht="13.5">
      <c r="A23" s="81">
        <v>3</v>
      </c>
      <c r="B23" s="82">
        <v>2</v>
      </c>
      <c r="C23" s="82">
        <v>2</v>
      </c>
      <c r="D23" s="82">
        <v>1</v>
      </c>
      <c r="E23" s="305"/>
      <c r="F23" s="396"/>
      <c r="G23" s="86">
        <v>2</v>
      </c>
      <c r="H23" s="33">
        <v>100000</v>
      </c>
    </row>
    <row r="24" spans="1:8" ht="14.25" thickBot="1">
      <c r="A24" s="95">
        <v>3</v>
      </c>
      <c r="B24" s="96">
        <v>2</v>
      </c>
      <c r="C24" s="96">
        <v>3</v>
      </c>
      <c r="D24" s="96">
        <v>1</v>
      </c>
      <c r="E24" s="306"/>
      <c r="F24" s="397"/>
      <c r="G24" s="87">
        <v>3</v>
      </c>
      <c r="H24" s="39">
        <v>100000</v>
      </c>
    </row>
    <row r="25" spans="1:8" ht="3" customHeight="1" thickBot="1">
      <c r="A25" s="69"/>
      <c r="B25" s="70"/>
      <c r="C25" s="70"/>
      <c r="D25" s="70"/>
      <c r="E25" s="70"/>
      <c r="F25" s="70"/>
      <c r="G25" s="70"/>
      <c r="H25" s="71"/>
    </row>
    <row r="26" spans="1:8" ht="13.5">
      <c r="A26" s="93">
        <v>4</v>
      </c>
      <c r="B26" s="94">
        <v>2</v>
      </c>
      <c r="C26" s="94">
        <v>1</v>
      </c>
      <c r="D26" s="94">
        <v>1</v>
      </c>
      <c r="E26" s="314" t="s">
        <v>181</v>
      </c>
      <c r="F26" s="395" t="s">
        <v>58</v>
      </c>
      <c r="G26" s="80">
        <v>1</v>
      </c>
      <c r="H26" s="29">
        <v>175000</v>
      </c>
    </row>
    <row r="27" spans="1:8" ht="13.5">
      <c r="A27" s="104">
        <v>4</v>
      </c>
      <c r="B27" s="100">
        <v>2</v>
      </c>
      <c r="C27" s="100">
        <v>2</v>
      </c>
      <c r="D27" s="100">
        <v>1</v>
      </c>
      <c r="E27" s="315"/>
      <c r="F27" s="396"/>
      <c r="G27" s="84">
        <v>2</v>
      </c>
      <c r="H27" s="105">
        <v>155000</v>
      </c>
    </row>
    <row r="28" spans="1:8" ht="13.5">
      <c r="A28" s="81">
        <v>4</v>
      </c>
      <c r="B28" s="82">
        <v>2</v>
      </c>
      <c r="C28" s="82">
        <v>3</v>
      </c>
      <c r="D28" s="82">
        <v>1</v>
      </c>
      <c r="E28" s="315"/>
      <c r="F28" s="396"/>
      <c r="G28" s="86">
        <v>3</v>
      </c>
      <c r="H28" s="33">
        <v>135000</v>
      </c>
    </row>
    <row r="29" spans="1:8" ht="14.25" thickBot="1">
      <c r="A29" s="95">
        <v>4</v>
      </c>
      <c r="B29" s="96">
        <v>2</v>
      </c>
      <c r="C29" s="96">
        <v>4</v>
      </c>
      <c r="D29" s="96">
        <v>1</v>
      </c>
      <c r="E29" s="358"/>
      <c r="F29" s="397"/>
      <c r="G29" s="87">
        <v>4</v>
      </c>
      <c r="H29" s="39">
        <v>115000</v>
      </c>
    </row>
    <row r="30" spans="1:8" ht="3.75" customHeight="1" thickBot="1">
      <c r="A30" s="69"/>
      <c r="B30" s="70"/>
      <c r="C30" s="70"/>
      <c r="D30" s="70"/>
      <c r="E30" s="70"/>
      <c r="F30" s="70"/>
      <c r="G30" s="70"/>
      <c r="H30" s="71"/>
    </row>
    <row r="31" spans="1:8" ht="13.5">
      <c r="A31" s="93">
        <v>5</v>
      </c>
      <c r="B31" s="94">
        <v>2</v>
      </c>
      <c r="C31" s="94">
        <v>1</v>
      </c>
      <c r="D31" s="94">
        <v>1</v>
      </c>
      <c r="E31" s="307" t="s">
        <v>209</v>
      </c>
      <c r="F31" s="395" t="s">
        <v>58</v>
      </c>
      <c r="G31" s="80">
        <v>1</v>
      </c>
      <c r="H31" s="29">
        <v>200000</v>
      </c>
    </row>
    <row r="32" spans="1:8" ht="13.5">
      <c r="A32" s="81">
        <v>5</v>
      </c>
      <c r="B32" s="82">
        <v>2</v>
      </c>
      <c r="C32" s="82">
        <v>2</v>
      </c>
      <c r="D32" s="82">
        <v>1</v>
      </c>
      <c r="E32" s="305"/>
      <c r="F32" s="396"/>
      <c r="G32" s="86">
        <v>2</v>
      </c>
      <c r="H32" s="33">
        <v>160000</v>
      </c>
    </row>
    <row r="33" spans="1:8" ht="14.25" thickBot="1">
      <c r="A33" s="95">
        <v>5</v>
      </c>
      <c r="B33" s="96">
        <v>2</v>
      </c>
      <c r="C33" s="96">
        <v>2</v>
      </c>
      <c r="D33" s="96">
        <v>1</v>
      </c>
      <c r="E33" s="306"/>
      <c r="F33" s="397"/>
      <c r="G33" s="87">
        <v>3</v>
      </c>
      <c r="H33" s="39">
        <v>120000</v>
      </c>
    </row>
    <row r="34" spans="1:8" ht="3.75" customHeight="1" thickBot="1">
      <c r="A34" s="69"/>
      <c r="B34" s="70"/>
      <c r="C34" s="70"/>
      <c r="D34" s="70"/>
      <c r="E34" s="70"/>
      <c r="F34" s="70"/>
      <c r="G34" s="70"/>
      <c r="H34" s="71"/>
    </row>
    <row r="35" spans="1:8" ht="13.5">
      <c r="A35" s="93">
        <v>6</v>
      </c>
      <c r="B35" s="94">
        <v>2</v>
      </c>
      <c r="C35" s="94">
        <v>1</v>
      </c>
      <c r="D35" s="94">
        <v>1</v>
      </c>
      <c r="E35" s="314" t="s">
        <v>220</v>
      </c>
      <c r="F35" s="395" t="s">
        <v>58</v>
      </c>
      <c r="G35" s="80">
        <v>1</v>
      </c>
      <c r="H35" s="29">
        <v>250000</v>
      </c>
    </row>
    <row r="36" spans="1:8" ht="13.5">
      <c r="A36" s="81">
        <v>6</v>
      </c>
      <c r="B36" s="82">
        <v>2</v>
      </c>
      <c r="C36" s="82">
        <v>2</v>
      </c>
      <c r="D36" s="82">
        <v>1</v>
      </c>
      <c r="E36" s="315"/>
      <c r="F36" s="396"/>
      <c r="G36" s="86">
        <v>2</v>
      </c>
      <c r="H36" s="33">
        <v>215000</v>
      </c>
    </row>
    <row r="37" spans="1:8" ht="13.5">
      <c r="A37" s="81">
        <v>6</v>
      </c>
      <c r="B37" s="82">
        <v>2</v>
      </c>
      <c r="C37" s="82">
        <v>3</v>
      </c>
      <c r="D37" s="82">
        <v>1</v>
      </c>
      <c r="E37" s="315"/>
      <c r="F37" s="396"/>
      <c r="G37" s="86">
        <v>3</v>
      </c>
      <c r="H37" s="33">
        <v>185000</v>
      </c>
    </row>
    <row r="38" spans="1:8" ht="14.25" thickBot="1">
      <c r="A38" s="95">
        <v>6</v>
      </c>
      <c r="B38" s="96">
        <v>2</v>
      </c>
      <c r="C38" s="96">
        <v>4</v>
      </c>
      <c r="D38" s="96">
        <v>1</v>
      </c>
      <c r="E38" s="358"/>
      <c r="F38" s="397"/>
      <c r="G38" s="87">
        <v>4</v>
      </c>
      <c r="H38" s="39">
        <v>165000</v>
      </c>
    </row>
    <row r="39" spans="1:8" ht="3.75" customHeight="1" thickBot="1">
      <c r="A39" s="69"/>
      <c r="B39" s="70"/>
      <c r="C39" s="70"/>
      <c r="D39" s="70"/>
      <c r="E39" s="70"/>
      <c r="F39" s="70"/>
      <c r="G39" s="70"/>
      <c r="H39" s="71"/>
    </row>
    <row r="40" spans="1:8" ht="13.5">
      <c r="A40" s="93">
        <v>7</v>
      </c>
      <c r="B40" s="94">
        <v>2</v>
      </c>
      <c r="C40" s="94">
        <v>1</v>
      </c>
      <c r="D40" s="94">
        <v>1</v>
      </c>
      <c r="E40" s="307" t="s">
        <v>36</v>
      </c>
      <c r="F40" s="395" t="s">
        <v>58</v>
      </c>
      <c r="G40" s="80">
        <v>1</v>
      </c>
      <c r="H40" s="29">
        <v>15000</v>
      </c>
    </row>
    <row r="41" spans="1:8" ht="13.5">
      <c r="A41" s="81">
        <v>7</v>
      </c>
      <c r="B41" s="82">
        <v>2</v>
      </c>
      <c r="C41" s="82">
        <v>2</v>
      </c>
      <c r="D41" s="82">
        <v>1</v>
      </c>
      <c r="E41" s="305"/>
      <c r="F41" s="396"/>
      <c r="G41" s="86">
        <v>2</v>
      </c>
      <c r="H41" s="33">
        <v>10000</v>
      </c>
    </row>
    <row r="42" spans="1:8" ht="13.5">
      <c r="A42" s="81">
        <v>7</v>
      </c>
      <c r="B42" s="82">
        <v>2</v>
      </c>
      <c r="C42" s="82">
        <v>3</v>
      </c>
      <c r="D42" s="82">
        <v>1</v>
      </c>
      <c r="E42" s="305"/>
      <c r="F42" s="396"/>
      <c r="G42" s="86">
        <v>3</v>
      </c>
      <c r="H42" s="33">
        <v>7000</v>
      </c>
    </row>
    <row r="43" spans="1:8" ht="13.5">
      <c r="A43" s="81">
        <v>7</v>
      </c>
      <c r="B43" s="82">
        <v>2</v>
      </c>
      <c r="C43" s="82">
        <v>4</v>
      </c>
      <c r="D43" s="82">
        <v>1</v>
      </c>
      <c r="E43" s="305"/>
      <c r="F43" s="396"/>
      <c r="G43" s="86">
        <v>4</v>
      </c>
      <c r="H43" s="33">
        <v>5000</v>
      </c>
    </row>
    <row r="44" spans="1:8" ht="14.25" thickBot="1">
      <c r="A44" s="95">
        <v>7</v>
      </c>
      <c r="B44" s="96">
        <v>2</v>
      </c>
      <c r="C44" s="96">
        <v>5</v>
      </c>
      <c r="D44" s="96">
        <v>1</v>
      </c>
      <c r="E44" s="306"/>
      <c r="F44" s="397"/>
      <c r="G44" s="87">
        <v>5</v>
      </c>
      <c r="H44" s="39">
        <v>2500</v>
      </c>
    </row>
    <row r="45" spans="1:8" ht="3.75" customHeight="1" thickBot="1">
      <c r="A45" s="69"/>
      <c r="B45" s="70"/>
      <c r="C45" s="70"/>
      <c r="D45" s="70"/>
      <c r="E45" s="70"/>
      <c r="F45" s="70"/>
      <c r="G45" s="70"/>
      <c r="H45" s="71"/>
    </row>
    <row r="46" spans="1:8" ht="13.5" customHeight="1">
      <c r="A46" s="93">
        <v>8</v>
      </c>
      <c r="B46" s="94">
        <v>2</v>
      </c>
      <c r="C46" s="94">
        <v>1</v>
      </c>
      <c r="D46" s="94">
        <v>1</v>
      </c>
      <c r="E46" s="314" t="s">
        <v>37</v>
      </c>
      <c r="F46" s="395" t="s">
        <v>58</v>
      </c>
      <c r="G46" s="80">
        <v>1</v>
      </c>
      <c r="H46" s="29">
        <v>3000</v>
      </c>
    </row>
    <row r="47" spans="1:8" ht="13.5">
      <c r="A47" s="81">
        <v>8</v>
      </c>
      <c r="B47" s="82">
        <v>2</v>
      </c>
      <c r="C47" s="82">
        <v>2</v>
      </c>
      <c r="D47" s="82">
        <v>1</v>
      </c>
      <c r="E47" s="315"/>
      <c r="F47" s="396"/>
      <c r="G47" s="86">
        <v>2</v>
      </c>
      <c r="H47" s="33">
        <v>2520</v>
      </c>
    </row>
    <row r="48" spans="1:8" ht="13.5">
      <c r="A48" s="81">
        <v>8</v>
      </c>
      <c r="B48" s="82">
        <v>2</v>
      </c>
      <c r="C48" s="82">
        <v>3</v>
      </c>
      <c r="D48" s="82">
        <v>1</v>
      </c>
      <c r="E48" s="315"/>
      <c r="F48" s="396"/>
      <c r="G48" s="86">
        <v>3</v>
      </c>
      <c r="H48" s="33">
        <v>1700</v>
      </c>
    </row>
    <row r="49" spans="1:8" ht="14.25" thickBot="1">
      <c r="A49" s="95">
        <v>8</v>
      </c>
      <c r="B49" s="96">
        <v>2</v>
      </c>
      <c r="C49" s="96">
        <v>4</v>
      </c>
      <c r="D49" s="96">
        <v>1</v>
      </c>
      <c r="E49" s="358"/>
      <c r="F49" s="397"/>
      <c r="G49" s="87">
        <v>4</v>
      </c>
      <c r="H49" s="39">
        <v>1350</v>
      </c>
    </row>
    <row r="50" spans="1:8" ht="3.75" customHeight="1" thickBot="1">
      <c r="A50" s="69"/>
      <c r="B50" s="70"/>
      <c r="C50" s="70"/>
      <c r="D50" s="70"/>
      <c r="E50" s="70"/>
      <c r="F50" s="70"/>
      <c r="G50" s="70"/>
      <c r="H50" s="71"/>
    </row>
    <row r="51" spans="1:8" ht="13.5">
      <c r="A51" s="93">
        <v>9</v>
      </c>
      <c r="B51" s="94">
        <v>2</v>
      </c>
      <c r="C51" s="94">
        <v>1</v>
      </c>
      <c r="D51" s="94">
        <v>1</v>
      </c>
      <c r="E51" s="314" t="s">
        <v>38</v>
      </c>
      <c r="F51" s="395" t="s">
        <v>58</v>
      </c>
      <c r="G51" s="80">
        <v>1</v>
      </c>
      <c r="H51" s="29">
        <v>3500</v>
      </c>
    </row>
    <row r="52" spans="1:8" ht="13.5">
      <c r="A52" s="81">
        <v>9</v>
      </c>
      <c r="B52" s="82">
        <v>2</v>
      </c>
      <c r="C52" s="82">
        <v>2</v>
      </c>
      <c r="D52" s="82">
        <v>1</v>
      </c>
      <c r="E52" s="315"/>
      <c r="F52" s="396"/>
      <c r="G52" s="86">
        <v>2</v>
      </c>
      <c r="H52" s="33">
        <v>2200</v>
      </c>
    </row>
    <row r="53" spans="1:8" ht="13.5">
      <c r="A53" s="81">
        <v>9</v>
      </c>
      <c r="B53" s="82">
        <v>2</v>
      </c>
      <c r="C53" s="82">
        <v>3</v>
      </c>
      <c r="D53" s="82">
        <v>1</v>
      </c>
      <c r="E53" s="315"/>
      <c r="F53" s="396"/>
      <c r="G53" s="86">
        <v>3</v>
      </c>
      <c r="H53" s="33">
        <v>1800</v>
      </c>
    </row>
    <row r="54" spans="1:8" ht="14.25" thickBot="1">
      <c r="A54" s="95">
        <v>9</v>
      </c>
      <c r="B54" s="96">
        <v>2</v>
      </c>
      <c r="C54" s="96">
        <v>4</v>
      </c>
      <c r="D54" s="96">
        <v>1</v>
      </c>
      <c r="E54" s="358"/>
      <c r="F54" s="397"/>
      <c r="G54" s="87">
        <v>4</v>
      </c>
      <c r="H54" s="39">
        <v>1500</v>
      </c>
    </row>
    <row r="55" spans="1:8" ht="3.75" customHeight="1" thickBot="1">
      <c r="A55" s="106"/>
      <c r="B55" s="107"/>
      <c r="C55" s="107"/>
      <c r="D55" s="107"/>
      <c r="E55" s="107"/>
      <c r="F55" s="107"/>
      <c r="G55" s="107"/>
      <c r="H55" s="108"/>
    </row>
    <row r="56" spans="1:8" ht="45.75" customHeight="1" thickBot="1">
      <c r="A56" s="109">
        <v>0</v>
      </c>
      <c r="B56" s="85">
        <v>0</v>
      </c>
      <c r="C56" s="85">
        <v>1</v>
      </c>
      <c r="D56" s="85">
        <v>1</v>
      </c>
      <c r="E56" s="131" t="s">
        <v>183</v>
      </c>
      <c r="F56" s="400" t="s">
        <v>182</v>
      </c>
      <c r="G56" s="400"/>
      <c r="H56" s="401"/>
    </row>
  </sheetData>
  <sheetProtection/>
  <mergeCells count="29">
    <mergeCell ref="F56:H56"/>
    <mergeCell ref="E40:E44"/>
    <mergeCell ref="F40:F44"/>
    <mergeCell ref="E46:E49"/>
    <mergeCell ref="F46:F49"/>
    <mergeCell ref="E51:E54"/>
    <mergeCell ref="F51:F54"/>
    <mergeCell ref="E26:E29"/>
    <mergeCell ref="F26:F29"/>
    <mergeCell ref="E31:E33"/>
    <mergeCell ref="F31:F33"/>
    <mergeCell ref="E35:E38"/>
    <mergeCell ref="F35:F38"/>
    <mergeCell ref="A10:D10"/>
    <mergeCell ref="E12:E15"/>
    <mergeCell ref="F12:F15"/>
    <mergeCell ref="E17:E20"/>
    <mergeCell ref="F17:F20"/>
    <mergeCell ref="E22:E24"/>
    <mergeCell ref="F22:F24"/>
    <mergeCell ref="A1:H1"/>
    <mergeCell ref="A2:H2"/>
    <mergeCell ref="A3:H3"/>
    <mergeCell ref="A4:H4"/>
    <mergeCell ref="A5:A9"/>
    <mergeCell ref="B5:B9"/>
    <mergeCell ref="C5:C9"/>
    <mergeCell ref="D5:D9"/>
    <mergeCell ref="E5:H9"/>
  </mergeCells>
  <printOptions/>
  <pageMargins left="0.75" right="0.75" top="1" bottom="1" header="0" footer="0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Dirección de Catastro - 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lguty</dc:creator>
  <cp:keywords/>
  <dc:description/>
  <cp:lastModifiedBy>flgonzalez</cp:lastModifiedBy>
  <cp:lastPrinted>2021-12-03T19:14:17Z</cp:lastPrinted>
  <dcterms:created xsi:type="dcterms:W3CDTF">2008-08-20T17:00:06Z</dcterms:created>
  <dcterms:modified xsi:type="dcterms:W3CDTF">2021-12-03T19:18:37Z</dcterms:modified>
  <cp:category/>
  <cp:version/>
  <cp:contentType/>
  <cp:contentStatus/>
</cp:coreProperties>
</file>