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8" activeTab="0"/>
  </bookViews>
  <sheets>
    <sheet name="ZONA HOMOGÉNEA" sheetId="1" r:id="rId1"/>
    <sheet name="CORREDOR " sheetId="2" r:id="rId2"/>
    <sheet name="CONSTRUCCIÓN" sheetId="3" r:id="rId3"/>
    <sheet name="CONSTRUCCIÓN 1" sheetId="4" r:id="rId4"/>
    <sheet name="CONSTRUCCIÓN 2" sheetId="5" r:id="rId5"/>
    <sheet name="PREDIOS GRANDES" sheetId="6" r:id="rId6"/>
    <sheet name="RÚSTICO PRIVADA" sheetId="7" r:id="rId7"/>
    <sheet name="RÚSTICO EJIDAL" sheetId="8" r:id="rId8"/>
    <sheet name="RÚSTICO COMUNAL" sheetId="9" r:id="rId9"/>
    <sheet name="MINAS" sheetId="10" r:id="rId10"/>
    <sheet name="METODO ROSS" sheetId="11" r:id="rId11"/>
    <sheet name="EDO. CONSERVACIÓN" sheetId="12" r:id="rId12"/>
  </sheets>
  <definedNames>
    <definedName name="_xlnm.Print_Area" localSheetId="2">'CONSTRUCCIÓN'!$A$1:$H$49</definedName>
    <definedName name="_xlnm.Print_Area" localSheetId="3">'CONSTRUCCIÓN 1'!$A$1:$H$42</definedName>
    <definedName name="_xlnm.Print_Area" localSheetId="4">'CONSTRUCCIÓN 2'!$A$1:$H$42</definedName>
    <definedName name="_xlnm.Print_Area" localSheetId="1">'CORREDOR '!$A$1:$H$67</definedName>
    <definedName name="_xlnm.Print_Area" localSheetId="10">'METODO ROSS'!$A$1:$E$93</definedName>
    <definedName name="_xlnm.Print_Area" localSheetId="9">'MINAS'!$A$1:$D$10</definedName>
    <definedName name="_xlnm.Print_Area" localSheetId="5">'PREDIOS GRANDES'!$A$1:$H$31</definedName>
    <definedName name="_xlnm.Print_Area" localSheetId="8">'RÚSTICO COMUNAL'!$A$1:$I$53</definedName>
    <definedName name="_xlnm.Print_Area" localSheetId="7">'RÚSTICO EJIDAL'!$A$1:$I$55</definedName>
    <definedName name="_xlnm.Print_Area" localSheetId="6">'RÚSTICO PRIVADA'!$A$1:$I$47</definedName>
    <definedName name="_xlnm.Print_Area" localSheetId="0">'ZONA HOMOGÉNEA'!$A$1:$E$99</definedName>
  </definedNames>
  <calcPr fullCalcOnLoad="1"/>
</workbook>
</file>

<file path=xl/comments5.xml><?xml version="1.0" encoding="utf-8"?>
<comments xmlns="http://schemas.openxmlformats.org/spreadsheetml/2006/main">
  <authors>
    <author>Catastro</author>
  </authors>
  <commentList>
    <comment ref="A33" authorId="0">
      <text>
        <r>
          <rPr>
            <b/>
            <sz val="9"/>
            <rFont val="Tahoma"/>
            <family val="2"/>
          </rPr>
          <t>Catastro: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<sst xmlns="http://schemas.openxmlformats.org/spreadsheetml/2006/main" count="1022" uniqueCount="343">
  <si>
    <t xml:space="preserve">ZONA </t>
  </si>
  <si>
    <t>SECTOR</t>
  </si>
  <si>
    <t>CATASTRAL</t>
  </si>
  <si>
    <t>No. DE MANZANA</t>
  </si>
  <si>
    <t>VALORES UNITARIOS DE CORREDOR COMERCIAL</t>
  </si>
  <si>
    <t>MANZANAS</t>
  </si>
  <si>
    <t xml:space="preserve">DE </t>
  </si>
  <si>
    <t>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</si>
  <si>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</si>
  <si>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</si>
  <si>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</si>
  <si>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</si>
  <si>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</si>
  <si>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</si>
  <si>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</si>
  <si>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</si>
  <si>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</si>
  <si>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</si>
  <si>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</si>
  <si>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</si>
  <si>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</si>
  <si>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</si>
  <si>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 xml:space="preserve"> SUPERFICIE DESDE (M2)</t>
  </si>
  <si>
    <t>HASTA  SUPERFICIE DE (M2)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</si>
  <si>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</si>
  <si>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</si>
  <si>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</si>
  <si>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</si>
  <si>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</si>
  <si>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</si>
  <si>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</si>
  <si>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</si>
  <si>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</si>
  <si>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Calidad</t>
  </si>
  <si>
    <t>Riego por Gravedad</t>
  </si>
  <si>
    <t>Riego por Bombeo</t>
  </si>
  <si>
    <t>Temporal</t>
  </si>
  <si>
    <t>Factor</t>
  </si>
  <si>
    <t>Pastal</t>
  </si>
  <si>
    <t>Forestal</t>
  </si>
  <si>
    <t>UNIDAD</t>
  </si>
  <si>
    <t>VALOR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</si>
  <si>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</si>
  <si>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</si>
  <si>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</si>
  <si>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</si>
  <si>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</si>
  <si>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</si>
  <si>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</si>
  <si>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</si>
  <si>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</si>
  <si>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</si>
  <si>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</si>
  <si>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</si>
  <si>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</si>
  <si>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</si>
  <si>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</si>
  <si>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</si>
  <si>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</si>
  <si>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</si>
  <si>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</si>
  <si>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Tipo de Propiedad</t>
  </si>
  <si>
    <t>FCO. VILLA</t>
  </si>
  <si>
    <t>CENTRO</t>
  </si>
  <si>
    <t>CONEJOS CENTRO Y H. GAMEROS</t>
  </si>
  <si>
    <t>001-006</t>
  </si>
  <si>
    <t>038-043 Y 048-053</t>
  </si>
  <si>
    <t>013-049 Y 052-054</t>
  </si>
  <si>
    <t>001-016 Y 022-025</t>
  </si>
  <si>
    <t>001 Y 005</t>
  </si>
  <si>
    <t>026-028</t>
  </si>
  <si>
    <t>001-009</t>
  </si>
  <si>
    <t>BELLAVISTA</t>
  </si>
  <si>
    <t>001-032</t>
  </si>
  <si>
    <t>POPULAR</t>
  </si>
  <si>
    <t>001-026</t>
  </si>
  <si>
    <t>INFONAVIT</t>
  </si>
  <si>
    <t>001-014</t>
  </si>
  <si>
    <t>EMILIANO ZAPATA</t>
  </si>
  <si>
    <t>EL ARBOLITO</t>
  </si>
  <si>
    <t>001 Y 002</t>
  </si>
  <si>
    <t>MIGUEL SAAVEDRA</t>
  </si>
  <si>
    <t>001-004</t>
  </si>
  <si>
    <t>PRI</t>
  </si>
  <si>
    <t>001-016</t>
  </si>
  <si>
    <t>ABEL AGUIRRE</t>
  </si>
  <si>
    <t>BARRIO ESPAÑA</t>
  </si>
  <si>
    <t>001-008</t>
  </si>
  <si>
    <t>001-018</t>
  </si>
  <si>
    <t>PROGRESO</t>
  </si>
  <si>
    <t>LAS CRUCES Y PROGRESO</t>
  </si>
  <si>
    <t>001-008 Y 011-009</t>
  </si>
  <si>
    <t>CENTRO Y PROGRESO</t>
  </si>
  <si>
    <t>014,015 Y 025</t>
  </si>
  <si>
    <t>001-012 Y 057-069</t>
  </si>
  <si>
    <t>HIDALGO</t>
  </si>
  <si>
    <t>GOBERNADORES</t>
  </si>
  <si>
    <t>VILLA LOS MORALES</t>
  </si>
  <si>
    <t>LA ABUNDANCIA</t>
  </si>
  <si>
    <t>FRACC. LA ABUNDANCIA</t>
  </si>
  <si>
    <t>001-012</t>
  </si>
  <si>
    <t>TORIBIO ORTEGA</t>
  </si>
  <si>
    <t>001-033</t>
  </si>
  <si>
    <t>RES. EL SANTUARIO</t>
  </si>
  <si>
    <t>001-023</t>
  </si>
  <si>
    <t>EL VERGEL</t>
  </si>
  <si>
    <t>LA ESPERANZA</t>
  </si>
  <si>
    <t>001-057</t>
  </si>
  <si>
    <t>GRANJAS LA ABUNDANCIA</t>
  </si>
  <si>
    <t>001-038</t>
  </si>
  <si>
    <t>LA MESA</t>
  </si>
  <si>
    <t>EL PORVENIR</t>
  </si>
  <si>
    <t>001-021</t>
  </si>
  <si>
    <t>LOMAS DE SANTA ANA</t>
  </si>
  <si>
    <t>001-017</t>
  </si>
  <si>
    <t>AGUJITAS</t>
  </si>
  <si>
    <t>001-035</t>
  </si>
  <si>
    <t>CHORRERAS</t>
  </si>
  <si>
    <t>001-069</t>
  </si>
  <si>
    <t>MACLOVIO HERRERA</t>
  </si>
  <si>
    <t>001-040</t>
  </si>
  <si>
    <t>EL PUEBLITO</t>
  </si>
  <si>
    <t>PLACER DE GUADALUPE</t>
  </si>
  <si>
    <t>SAN DIEGO</t>
  </si>
  <si>
    <t>MIMBRE DE ABAJO</t>
  </si>
  <si>
    <t>001-068</t>
  </si>
  <si>
    <t>MIMBRE DE ARRIBA</t>
  </si>
  <si>
    <t>EJ. EMILIANO ZAPATA</t>
  </si>
  <si>
    <t>CALERA</t>
  </si>
  <si>
    <t>LOS LEONES</t>
  </si>
  <si>
    <t>001-013</t>
  </si>
  <si>
    <t>RANCHO LARGO</t>
  </si>
  <si>
    <t>050 Y 055</t>
  </si>
  <si>
    <t>002 Y 006</t>
  </si>
  <si>
    <t>RESIDENCIAL LEONES</t>
  </si>
  <si>
    <t>001-024</t>
  </si>
  <si>
    <t>CALLE SEGUNDA</t>
  </si>
  <si>
    <t>CALLE DIECIOCHO</t>
  </si>
  <si>
    <t>CALLE TREINTA Y DOS</t>
  </si>
  <si>
    <t>33-39</t>
  </si>
  <si>
    <t>CALLE OJINAGA</t>
  </si>
  <si>
    <t>CALLE FCO. PORTILLO</t>
  </si>
  <si>
    <t>CORREDOR PLAZA PRINCIPAL</t>
  </si>
  <si>
    <t>CALLE TERCERA</t>
  </si>
  <si>
    <t xml:space="preserve">CALLE HIDALGO </t>
  </si>
  <si>
    <t>Tipología</t>
  </si>
  <si>
    <t>"D"</t>
  </si>
  <si>
    <t>"E"</t>
  </si>
  <si>
    <t>EDIFICIOS</t>
  </si>
  <si>
    <t>HASTA 6 NIVELES</t>
  </si>
  <si>
    <t>CINE/TEATRO</t>
  </si>
  <si>
    <t>ESCUELA/GIMNASIO</t>
  </si>
  <si>
    <t>HOTEL</t>
  </si>
  <si>
    <t>SUPERMERCADOS/TIPO INDUSTRIAL</t>
  </si>
  <si>
    <t>HOSPITAL TIPO MEDIANO (100 A 150 CAMAS)</t>
  </si>
  <si>
    <t>HOSPITAL TIPO BUENO (100 A 150 CAMAS)</t>
  </si>
  <si>
    <t>INSTALACIONES ESPECIALES Y OBRAS COMPLEMENTARIAS</t>
  </si>
  <si>
    <t>PRIVADA</t>
  </si>
  <si>
    <t>EJIDAL</t>
  </si>
  <si>
    <t>ZONA</t>
  </si>
  <si>
    <t>Ha.</t>
  </si>
  <si>
    <t>M2</t>
  </si>
  <si>
    <t>VALORES UNITARIOS PARA SUELO URBANO POR ZONA HOMOGÉNEA</t>
  </si>
  <si>
    <t xml:space="preserve"> COLONIAS O FRACCIÓN DE COLONIA</t>
  </si>
  <si>
    <t>HOMOGÉNEA</t>
  </si>
  <si>
    <t>SAN JERÓNIMO</t>
  </si>
  <si>
    <t>FRACC. LOS ÁLAMOS</t>
  </si>
  <si>
    <t>BENITO JUÁREZ</t>
  </si>
  <si>
    <t>AMPL. BENITO JUÁREZ</t>
  </si>
  <si>
    <t>BOSQUES DE SAN JERÓNIMO</t>
  </si>
  <si>
    <t>CORREDOR ALAMEDA-CONSTITUCIÓN</t>
  </si>
  <si>
    <t>CORREDOR RODRÍGUEZ BACA</t>
  </si>
  <si>
    <t>CALLE JUÁREZ</t>
  </si>
  <si>
    <t>AV. CONSTITUCIÓN</t>
  </si>
  <si>
    <t>VALORES UNITARIOS DE REPOSICIÓN NUEVO</t>
  </si>
  <si>
    <t>ECONÓMICO</t>
  </si>
  <si>
    <t>ECONÓMICO COCHERA</t>
  </si>
  <si>
    <t>CLÍNICA TIPO MEDIO</t>
  </si>
  <si>
    <t>ALJIBE</t>
  </si>
  <si>
    <t>CIRCUITO CERRADO (POR CÁMARA)</t>
  </si>
  <si>
    <t>CORTINA METÁLICA</t>
  </si>
  <si>
    <t>ENCEMENTADOS  (PATIOS, PASILLOS, ETC.)</t>
  </si>
  <si>
    <t>JACUZZI (PIEZA)</t>
  </si>
  <si>
    <t>PORTÓN ELÉCTRICO</t>
  </si>
  <si>
    <t>SUBESTACIÓN (POR CUCHILLA)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</si>
  <si>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</si>
  <si>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</si>
  <si>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</si>
  <si>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</si>
  <si>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FACTOR DE DEMÉRITO PARA TERRENOS INMERSOS EN LA MANCHA URBANA, CON SUPERFICIES MAYORES A LA DEL LOTE TIPO Y CON REFERENCIA DE VALOR AL DE LA ZONA CORRESPONDIENTE EN POBLACIONES CERCANAS Y DIFERENTES A LA CABECERA MUNICIPAL.</t>
  </si>
  <si>
    <t>FACTOR DE DEMÉRITO PARA TERRENOS INMERSOS EN LA MANCHA URBANA, CON SUPERFICIES MAYORES A LA DEL LOTE TIPO Y CON REFERENCIA DE VALOR AL DE LA ZONA CORRESPONDIENTE.</t>
  </si>
  <si>
    <t>Clasificación</t>
  </si>
  <si>
    <t>VALORES UNITARIOS POR HECTÁREA</t>
  </si>
  <si>
    <t>Frutales en Formación</t>
  </si>
  <si>
    <t>Frutales en Producción</t>
  </si>
  <si>
    <t>PARA SUELO RÚSTICO ($/HA)</t>
  </si>
  <si>
    <t>Comunal</t>
  </si>
  <si>
    <t>C L A S I F I C A C I Ó N</t>
  </si>
  <si>
    <t>Suelo rústico dentro del perímetro del denuncio minero</t>
  </si>
  <si>
    <t>EDAD</t>
  </si>
  <si>
    <t>Utilizando la tabla de ross según las colonias llegando a un tope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</si>
  <si>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</si>
  <si>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</si>
  <si>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</si>
  <si>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</si>
  <si>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</si>
  <si>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</si>
  <si>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</si>
  <si>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</si>
  <si>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</si>
  <si>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</si>
  <si>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</si>
  <si>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</si>
  <si>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019-025, 029-034</t>
  </si>
  <si>
    <t>002-011</t>
  </si>
  <si>
    <t>001-003</t>
  </si>
  <si>
    <t>FRANCISCO PORTILLO</t>
  </si>
  <si>
    <t>CAMPESTRE DEL BOSQUE</t>
  </si>
  <si>
    <t>001-007 Y 86</t>
  </si>
  <si>
    <t>001-009 Y 011-023</t>
  </si>
  <si>
    <t>FUNDADORES</t>
  </si>
  <si>
    <t>001,002,004-5 8-9</t>
  </si>
  <si>
    <t>001-078 Y 99</t>
  </si>
  <si>
    <t>FRACC. LOMAS DE SANTA ANA</t>
  </si>
  <si>
    <t>001-010</t>
  </si>
  <si>
    <t>URAMEX</t>
  </si>
  <si>
    <t>EL GRANERO  (LUIS L. LEÓN)</t>
  </si>
  <si>
    <t>001-052 Y 99</t>
  </si>
  <si>
    <t>001-029</t>
  </si>
  <si>
    <t>NUEVA VIZCAYA</t>
  </si>
  <si>
    <t>EJIDO LA ESPERANZA</t>
  </si>
  <si>
    <t>EL PASTOR</t>
  </si>
  <si>
    <t>001-025</t>
  </si>
  <si>
    <t>NUEVO PORVENIR</t>
  </si>
  <si>
    <t>Pista de Carreras Autos</t>
  </si>
  <si>
    <t xml:space="preserve">        Factor de Depreciación Método: ROSS               </t>
  </si>
  <si>
    <t xml:space="preserve">   TABLAS DE DEPRECIACIÓN MÉTODO DE ROSS.</t>
  </si>
  <si>
    <t>NO APLICA</t>
  </si>
  <si>
    <t>EL JAGÜEY</t>
  </si>
  <si>
    <t>ZONA HOMOGÉNEA</t>
  </si>
  <si>
    <t>SECTOR CATASTRAL</t>
  </si>
  <si>
    <t>001-007, 036-037</t>
  </si>
  <si>
    <t>ALAMEDAS VIII</t>
  </si>
  <si>
    <t>48,02,53,07,17,40,34</t>
  </si>
  <si>
    <t>DOROTEO ARANGO</t>
  </si>
  <si>
    <t>ECONÓMICO BODEGA</t>
  </si>
  <si>
    <t>"F"</t>
  </si>
  <si>
    <t>MEDIO BODEGA</t>
  </si>
  <si>
    <t>BUENO BODEGA</t>
  </si>
  <si>
    <t xml:space="preserve">Valor Unitario </t>
  </si>
  <si>
    <t>Valor Unitario</t>
  </si>
  <si>
    <t>Balnearios</t>
  </si>
  <si>
    <t>Valor Unitario ($/HA)</t>
  </si>
  <si>
    <t>MUNICIPIO DE ALDAMA</t>
  </si>
  <si>
    <t xml:space="preserve"> POPULAR TEJABÁN</t>
  </si>
  <si>
    <t>ECONÓMICO TEJABÁN</t>
  </si>
  <si>
    <t>MEDIO TEJABÁN</t>
  </si>
  <si>
    <t>BUENO TEJABÁN</t>
  </si>
  <si>
    <t>LUJO TEJABÁN</t>
  </si>
  <si>
    <t>MÁS DE 6 NIVELES</t>
  </si>
  <si>
    <t>-</t>
  </si>
  <si>
    <t>1 0 1 1</t>
  </si>
  <si>
    <t>2 2 2 1</t>
  </si>
  <si>
    <t>8 1 4 1</t>
  </si>
  <si>
    <t xml:space="preserve">Ejemplos : Riego por gravedad Propiedad Privada de Primera Calidad             </t>
  </si>
  <si>
    <t xml:space="preserve">                  Riego por Bombeo Propiedad Comunal de Segunda Calidad                       </t>
  </si>
  <si>
    <t xml:space="preserve">                  Pastal Propiedad Ejidal de cuarta calidad                                                    </t>
  </si>
  <si>
    <t>de 30 años de edad con una vida útil de 65 años.</t>
  </si>
  <si>
    <t>SAN MARTÍN Y ANEXAS</t>
  </si>
  <si>
    <t>017-021 Y 026-055</t>
  </si>
  <si>
    <t>010-067</t>
  </si>
  <si>
    <t>001-014,62,80,97,103</t>
  </si>
  <si>
    <t>001-006 Y 008</t>
  </si>
  <si>
    <t xml:space="preserve">001-023, 032, 037-038 </t>
  </si>
  <si>
    <t>001-023, 038</t>
  </si>
  <si>
    <t>001-016 Y 019</t>
  </si>
  <si>
    <t>001-008 Y 022</t>
  </si>
  <si>
    <t>FRACC. LOMAS DE STA. ANA</t>
  </si>
  <si>
    <t>COLONIA SÁENZ</t>
  </si>
  <si>
    <t>001-002</t>
  </si>
  <si>
    <t>GRANJAS MARGARITAS</t>
  </si>
  <si>
    <t>001-074</t>
  </si>
  <si>
    <t>CARRETERA ALDAMA-CHIH.</t>
  </si>
  <si>
    <t xml:space="preserve"> POPULAR</t>
  </si>
  <si>
    <t xml:space="preserve"> POPULAR COCHERA</t>
  </si>
  <si>
    <t xml:space="preserve">                    Riego por Bombeo Propiedad Comunal de Segunda Calidad                       </t>
  </si>
  <si>
    <t xml:space="preserve">                    Pastal Propiedad Ejidal de cuarta calidad                                                    </t>
  </si>
  <si>
    <t xml:space="preserve">CALLE 2a. Y JUÁREZ </t>
  </si>
  <si>
    <t>C. 3a. E HIDALGO</t>
  </si>
  <si>
    <t>CORREDOR FRACCIONAMIENTO RESIDENCIAL LEONES I ETAPA</t>
  </si>
  <si>
    <t>CORREDOR FRACCIONAMIENTO RESIDENCIAL LEONES III ETAPA</t>
  </si>
  <si>
    <t>DE ACUERDO A LA CALIDAD DE CADA CLASIFICACIÓN DE TIERRA, PARA COMPLEMENTAR CADA CLAVE DE VALUACIÓN RÚSTICA, SE ASIGNAN LOS SIGUIENTES DÍGITOS: (0) Propiedad Privada, (1) Propiedad Ejidal y (2) Propiedad Comunal.</t>
  </si>
  <si>
    <t>TEJABÁN</t>
  </si>
  <si>
    <t>acabados, en estado de conservación malo necesitado de reparaciones medias importantes.</t>
  </si>
  <si>
    <t>PANEL SOLAR (PIEZA)</t>
  </si>
  <si>
    <t>CENTENARIO</t>
  </si>
  <si>
    <t>001-011</t>
  </si>
  <si>
    <t>VILLAS VALLE VERDE</t>
  </si>
  <si>
    <t>070-080</t>
  </si>
  <si>
    <t>001-073 Y 081</t>
  </si>
  <si>
    <t>001-018 Y 028</t>
  </si>
  <si>
    <t>001-012 Y 015-016</t>
  </si>
  <si>
    <t>001Y 003</t>
  </si>
  <si>
    <t>001Y 017</t>
  </si>
  <si>
    <t>001-004 Y 006</t>
  </si>
  <si>
    <t>001-018 Y 099-100</t>
  </si>
  <si>
    <t xml:space="preserve">001-012 </t>
  </si>
  <si>
    <t>DIVISADERO</t>
  </si>
  <si>
    <t>001, 004-009 Y 036</t>
  </si>
  <si>
    <t>001-024 Y 100</t>
  </si>
  <si>
    <t>001-047 Y 066 Y 070</t>
  </si>
  <si>
    <t>CONDOMINIO MURÁ</t>
  </si>
  <si>
    <t>009</t>
  </si>
  <si>
    <t>TABLA DE VALORES PARA EL EJERCICIO FISCAL 2023</t>
  </si>
  <si>
    <t>001-057,059-062, 065-072 Y 074-103</t>
  </si>
  <si>
    <t>Las conceptos y valores contempladas en las tablas son de carácter enunciativas mas no limitativas.</t>
  </si>
  <si>
    <t>HIDRONEUMÁTICO (PIEZA)</t>
  </si>
  <si>
    <t xml:space="preserve">TABLA DE VALORES DE SUELO RELACIONADO CON ACTIVIDADES MINERAS </t>
  </si>
  <si>
    <t>ESTACIONAMIENTO (DE ACERO Y/O CONCRETO)</t>
  </si>
  <si>
    <t>TIPOLOGÍAS CONSTRUCTIVAS DE CLASE (A).- Edificaciones, sin mejoras en sus materiales y</t>
  </si>
  <si>
    <t>TIPOLOGÍAS CONSTRUCTIVAS DE CLASE (B).- Edificaciones, con algunas mejoras  materiales y</t>
  </si>
  <si>
    <t xml:space="preserve">TIPOLOGÍAS CONSTRUCTIVAS DE CLASE (C).- Edificaciones, con mejoras en sus materiales y </t>
  </si>
  <si>
    <t>Suelo dentro de las áreas de influencia definidas como huellas de la exploración previa y explotación como: despalmes, desmontes, tajos, caminos, accesos, excavaciones, terraplenes, jales, presas y tepetates, en terrenos fuera de las poblaciones y zonas serranas y montañosas.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</si>
  <si>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urbanas. despalmes, desmontes, tajos, caminos, accesos, excavaciones, terraplenes, jales, presas y tepetates, colindantes  a las poblaciones en zonas urbanas.</t>
  </si>
  <si>
    <t>Suelo dentro de las áreas de influencia definidas como huellas de la exploración previa y explotación como: despalmes, desmontes, tajos, caminos, accesos, excavaciones, terraplenes, jales, presas y tepetates, inmersas en las áreas urbanas de poblaciones.</t>
  </si>
  <si>
    <t>Suelo ocupado por todo tipo de construcciones fuera del área principal de influencia de exploración y explotación, destinada al servicio directo de la minería.</t>
  </si>
  <si>
    <t>Suelo ocupado por todo tipo de construcciones colindante del área principal de influencia de exploración y explotación, destinada al servicio directo de la minería.</t>
  </si>
  <si>
    <t>$    100,000,00</t>
  </si>
  <si>
    <t>1, 2, 3</t>
  </si>
  <si>
    <t>13, 14, 15, 16</t>
  </si>
  <si>
    <t>46, 52-56</t>
  </si>
  <si>
    <t>1, 3, 4, 5, 6,  51</t>
  </si>
  <si>
    <t>22, 15, 8 y 1</t>
  </si>
  <si>
    <t>29, 36, 41, 44, 46 y 47</t>
  </si>
  <si>
    <t xml:space="preserve">47, 44, 37, 36 y 35 </t>
  </si>
  <si>
    <t>51 y 56</t>
  </si>
  <si>
    <t>3, 7, 8, 9 y 4</t>
  </si>
  <si>
    <t>24, 29, 34, 39, 45 y 51</t>
  </si>
  <si>
    <t>9, 14, 19 y 65</t>
  </si>
  <si>
    <t>7 y 9</t>
  </si>
  <si>
    <t>(SE APLICARÁ UNICAMENTE CUANDO SE UTILICEN EN LA VENTA DE ENERGÍA)</t>
  </si>
  <si>
    <t>acabados, en estado de conservación que necesitan de reparación y mantenimiento.</t>
  </si>
  <si>
    <t>acabados, en estado de conservación que no han sufrido ni necesitan reparaciones.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</si>
</sst>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80A]dddd\,\ dd&quot; de &quot;mmmm&quot; de &quot;yyyy"/>
    <numFmt numFmtId="174" formatCode="[$-80A]hh:mm:ss\ AM/PM"/>
    <numFmt numFmtId="175" formatCode="0.000"/>
    <numFmt numFmtId="176" formatCode="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\ _€"/>
    <numFmt numFmtId="182" formatCode="0.0000"/>
    <numFmt numFmtId="183" formatCode="_-* #,##0.000_-;\-* #,##0.000_-;_-* &quot;-&quot;??_-;_-@_-"/>
    <numFmt numFmtId="184" formatCode="[$-80A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4" fontId="7" fillId="0" borderId="17" xfId="51" applyFont="1" applyFill="1" applyBorder="1" applyAlignment="1">
      <alignment horizontal="center" vertical="center"/>
    </xf>
    <xf numFmtId="44" fontId="7" fillId="0" borderId="18" xfId="51" applyFont="1" applyFill="1" applyBorder="1" applyAlignment="1">
      <alignment horizontal="center" vertical="center"/>
    </xf>
    <xf numFmtId="44" fontId="7" fillId="0" borderId="0" xfId="51" applyFont="1" applyFill="1" applyBorder="1" applyAlignment="1">
      <alignment horizontal="center" vertical="center"/>
    </xf>
    <xf numFmtId="44" fontId="7" fillId="0" borderId="10" xfId="51" applyFont="1" applyFill="1" applyBorder="1" applyAlignment="1">
      <alignment horizontal="center" vertical="center"/>
    </xf>
    <xf numFmtId="44" fontId="7" fillId="0" borderId="19" xfId="51" applyFont="1" applyFill="1" applyBorder="1" applyAlignment="1">
      <alignment horizontal="center" vertical="center"/>
    </xf>
    <xf numFmtId="38" fontId="7" fillId="0" borderId="10" xfId="0" applyNumberFormat="1" applyFont="1" applyFill="1" applyBorder="1" applyAlignment="1">
      <alignment horizontal="center" vertical="center"/>
    </xf>
    <xf numFmtId="38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20" xfId="51" applyFont="1" applyFill="1" applyBorder="1" applyAlignment="1">
      <alignment horizontal="center" vertical="center"/>
    </xf>
    <xf numFmtId="44" fontId="7" fillId="0" borderId="21" xfId="51" applyFont="1" applyFill="1" applyBorder="1" applyAlignment="1">
      <alignment horizontal="center" vertical="center"/>
    </xf>
    <xf numFmtId="44" fontId="7" fillId="0" borderId="22" xfId="51" applyFont="1" applyFill="1" applyBorder="1" applyAlignment="1">
      <alignment horizontal="center" vertical="center"/>
    </xf>
    <xf numFmtId="38" fontId="7" fillId="0" borderId="23" xfId="0" applyNumberFormat="1" applyFont="1" applyFill="1" applyBorder="1" applyAlignment="1">
      <alignment horizontal="center" vertical="center"/>
    </xf>
    <xf numFmtId="38" fontId="7" fillId="0" borderId="24" xfId="0" applyNumberFormat="1" applyFont="1" applyFill="1" applyBorder="1" applyAlignment="1">
      <alignment horizontal="center" vertical="center"/>
    </xf>
    <xf numFmtId="38" fontId="7" fillId="0" borderId="25" xfId="0" applyNumberFormat="1" applyFont="1" applyFill="1" applyBorder="1" applyAlignment="1">
      <alignment horizontal="center" vertical="center"/>
    </xf>
    <xf numFmtId="38" fontId="7" fillId="0" borderId="2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38" fontId="7" fillId="0" borderId="1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2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8" fontId="7" fillId="0" borderId="27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4" fontId="7" fillId="0" borderId="27" xfId="51" applyFont="1" applyFill="1" applyBorder="1" applyAlignment="1">
      <alignment horizontal="center" vertical="center"/>
    </xf>
    <xf numFmtId="44" fontId="7" fillId="0" borderId="10" xfId="51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/>
    </xf>
    <xf numFmtId="44" fontId="7" fillId="0" borderId="29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44" fontId="10" fillId="0" borderId="31" xfId="51" applyFont="1" applyFill="1" applyBorder="1" applyAlignment="1">
      <alignment vertical="center"/>
    </xf>
    <xf numFmtId="44" fontId="7" fillId="0" borderId="10" xfId="51" applyFont="1" applyFill="1" applyBorder="1" applyAlignment="1">
      <alignment vertical="center"/>
    </xf>
    <xf numFmtId="44" fontId="7" fillId="0" borderId="28" xfId="51" applyFont="1" applyFill="1" applyBorder="1" applyAlignment="1">
      <alignment vertical="center"/>
    </xf>
    <xf numFmtId="44" fontId="7" fillId="0" borderId="27" xfId="5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44" fontId="7" fillId="33" borderId="10" xfId="51" applyFont="1" applyFill="1" applyBorder="1" applyAlignment="1">
      <alignment horizontal="center" vertical="center"/>
    </xf>
    <xf numFmtId="44" fontId="7" fillId="0" borderId="27" xfId="5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44" fontId="7" fillId="33" borderId="27" xfId="5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38" fontId="8" fillId="0" borderId="45" xfId="0" applyNumberFormat="1" applyFont="1" applyFill="1" applyBorder="1" applyAlignment="1">
      <alignment horizontal="center" vertical="center"/>
    </xf>
    <xf numFmtId="38" fontId="8" fillId="0" borderId="46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44" fontId="7" fillId="0" borderId="47" xfId="51" applyFont="1" applyFill="1" applyBorder="1" applyAlignment="1">
      <alignment horizontal="center" vertical="center"/>
    </xf>
    <xf numFmtId="38" fontId="8" fillId="0" borderId="48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4" fontId="7" fillId="0" borderId="28" xfId="5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8" fontId="8" fillId="0" borderId="4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8" fillId="0" borderId="51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182" fontId="7" fillId="0" borderId="27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182" fontId="9" fillId="0" borderId="27" xfId="0" applyNumberFormat="1" applyFont="1" applyFill="1" applyBorder="1" applyAlignment="1">
      <alignment horizontal="centerContinuous"/>
    </xf>
    <xf numFmtId="0" fontId="11" fillId="0" borderId="51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 shrinkToFit="1"/>
    </xf>
    <xf numFmtId="38" fontId="8" fillId="0" borderId="56" xfId="0" applyNumberFormat="1" applyFont="1" applyFill="1" applyBorder="1" applyAlignment="1">
      <alignment horizontal="center" vertical="center"/>
    </xf>
    <xf numFmtId="38" fontId="8" fillId="0" borderId="52" xfId="0" applyNumberFormat="1" applyFont="1" applyFill="1" applyBorder="1" applyAlignment="1">
      <alignment horizontal="center" vertical="center" wrapText="1"/>
    </xf>
    <xf numFmtId="38" fontId="8" fillId="0" borderId="52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7" fillId="0" borderId="44" xfId="51" applyFont="1" applyBorder="1" applyAlignment="1">
      <alignment horizontal="center" vertical="center"/>
    </xf>
    <xf numFmtId="44" fontId="8" fillId="0" borderId="42" xfId="51" applyFont="1" applyBorder="1" applyAlignment="1">
      <alignment horizontal="center" vertical="center"/>
    </xf>
    <xf numFmtId="44" fontId="7" fillId="0" borderId="0" xfId="51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44" fontId="7" fillId="33" borderId="28" xfId="5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4" fontId="7" fillId="0" borderId="10" xfId="5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top"/>
    </xf>
    <xf numFmtId="0" fontId="8" fillId="33" borderId="48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4" fontId="7" fillId="0" borderId="10" xfId="51" applyFont="1" applyFill="1" applyBorder="1" applyAlignment="1">
      <alignment horizontal="center" vertical="center"/>
    </xf>
    <xf numFmtId="44" fontId="7" fillId="0" borderId="27" xfId="5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4" fontId="7" fillId="0" borderId="44" xfId="5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9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textRotation="90"/>
    </xf>
    <xf numFmtId="0" fontId="8" fillId="0" borderId="69" xfId="0" applyFont="1" applyFill="1" applyBorder="1" applyAlignment="1">
      <alignment horizontal="center" vertical="center" textRotation="90"/>
    </xf>
    <xf numFmtId="0" fontId="8" fillId="0" borderId="70" xfId="0" applyFont="1" applyFill="1" applyBorder="1" applyAlignment="1">
      <alignment horizontal="center" vertical="center" textRotation="90"/>
    </xf>
    <xf numFmtId="0" fontId="8" fillId="0" borderId="68" xfId="0" applyFont="1" applyFill="1" applyBorder="1" applyAlignment="1">
      <alignment horizontal="center" vertical="center" textRotation="90"/>
    </xf>
    <xf numFmtId="0" fontId="8" fillId="0" borderId="7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73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3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24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38" fontId="7" fillId="0" borderId="25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38" fontId="7" fillId="0" borderId="26" xfId="0" applyNumberFormat="1" applyFont="1" applyFill="1" applyBorder="1" applyAlignment="1">
      <alignment horizontal="center" vertical="center"/>
    </xf>
    <xf numFmtId="38" fontId="7" fillId="0" borderId="77" xfId="0" applyNumberFormat="1" applyFont="1" applyFill="1" applyBorder="1" applyAlignment="1">
      <alignment horizontal="center" vertical="center"/>
    </xf>
    <xf numFmtId="38" fontId="7" fillId="0" borderId="78" xfId="0" applyNumberFormat="1" applyFont="1" applyFill="1" applyBorder="1" applyAlignment="1">
      <alignment horizontal="center" vertical="center"/>
    </xf>
    <xf numFmtId="44" fontId="7" fillId="33" borderId="28" xfId="51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textRotation="90"/>
    </xf>
    <xf numFmtId="0" fontId="8" fillId="0" borderId="79" xfId="0" applyFont="1" applyFill="1" applyBorder="1" applyAlignment="1">
      <alignment horizontal="center" textRotation="90"/>
    </xf>
    <xf numFmtId="0" fontId="8" fillId="0" borderId="67" xfId="0" applyFont="1" applyFill="1" applyBorder="1" applyAlignment="1">
      <alignment horizontal="center" textRotation="90"/>
    </xf>
    <xf numFmtId="0" fontId="8" fillId="0" borderId="57" xfId="0" applyFont="1" applyFill="1" applyBorder="1" applyAlignment="1">
      <alignment horizontal="center" vertical="center" textRotation="90"/>
    </xf>
    <xf numFmtId="0" fontId="8" fillId="0" borderId="79" xfId="0" applyFont="1" applyFill="1" applyBorder="1" applyAlignment="1">
      <alignment horizontal="center" vertical="center" textRotation="90"/>
    </xf>
    <xf numFmtId="0" fontId="8" fillId="0" borderId="67" xfId="0" applyFont="1" applyFill="1" applyBorder="1" applyAlignment="1">
      <alignment horizontal="center" vertical="center" textRotation="90"/>
    </xf>
    <xf numFmtId="38" fontId="7" fillId="0" borderId="38" xfId="0" applyNumberFormat="1" applyFont="1" applyFill="1" applyBorder="1" applyAlignment="1">
      <alignment vertical="center"/>
    </xf>
    <xf numFmtId="38" fontId="7" fillId="0" borderId="40" xfId="0" applyNumberFormat="1" applyFont="1" applyFill="1" applyBorder="1" applyAlignment="1">
      <alignment vertical="center"/>
    </xf>
    <xf numFmtId="38" fontId="7" fillId="33" borderId="38" xfId="0" applyNumberFormat="1" applyFont="1" applyFill="1" applyBorder="1" applyAlignment="1">
      <alignment vertical="center" wrapText="1" shrinkToFit="1"/>
    </xf>
    <xf numFmtId="38" fontId="7" fillId="33" borderId="39" xfId="0" applyNumberFormat="1" applyFont="1" applyFill="1" applyBorder="1" applyAlignment="1">
      <alignment vertical="center" wrapText="1" shrinkToFit="1"/>
    </xf>
    <xf numFmtId="38" fontId="7" fillId="33" borderId="40" xfId="0" applyNumberFormat="1" applyFont="1" applyFill="1" applyBorder="1" applyAlignment="1">
      <alignment vertical="center" wrapText="1" shrinkToFit="1"/>
    </xf>
    <xf numFmtId="0" fontId="7" fillId="33" borderId="5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38" fontId="7" fillId="0" borderId="1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38" fontId="7" fillId="0" borderId="80" xfId="0" applyNumberFormat="1" applyFont="1" applyFill="1" applyBorder="1" applyAlignment="1">
      <alignment horizontal="left" vertical="center"/>
    </xf>
    <xf numFmtId="38" fontId="7" fillId="0" borderId="81" xfId="0" applyNumberFormat="1" applyFont="1" applyFill="1" applyBorder="1" applyAlignment="1">
      <alignment horizontal="left" vertical="center"/>
    </xf>
    <xf numFmtId="38" fontId="7" fillId="0" borderId="27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38" fontId="7" fillId="0" borderId="55" xfId="0" applyNumberFormat="1" applyFont="1" applyFill="1" applyBorder="1" applyAlignment="1">
      <alignment horizontal="left" vertical="center"/>
    </xf>
    <xf numFmtId="38" fontId="7" fillId="0" borderId="31" xfId="0" applyNumberFormat="1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8" fontId="7" fillId="0" borderId="27" xfId="0" applyNumberFormat="1" applyFont="1" applyFill="1" applyBorder="1" applyAlignment="1">
      <alignment vertical="center"/>
    </xf>
    <xf numFmtId="38" fontId="7" fillId="33" borderId="55" xfId="0" applyNumberFormat="1" applyFont="1" applyFill="1" applyBorder="1" applyAlignment="1">
      <alignment vertical="center"/>
    </xf>
    <xf numFmtId="38" fontId="7" fillId="33" borderId="30" xfId="0" applyNumberFormat="1" applyFont="1" applyFill="1" applyBorder="1" applyAlignment="1">
      <alignment vertical="center"/>
    </xf>
    <xf numFmtId="38" fontId="7" fillId="33" borderId="31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39" fontId="7" fillId="0" borderId="55" xfId="0" applyNumberFormat="1" applyFont="1" applyBorder="1" applyAlignment="1">
      <alignment horizontal="center" vertical="center"/>
    </xf>
    <xf numFmtId="39" fontId="7" fillId="0" borderId="30" xfId="0" applyNumberFormat="1" applyFont="1" applyBorder="1" applyAlignment="1">
      <alignment horizontal="center" vertical="center"/>
    </xf>
    <xf numFmtId="39" fontId="7" fillId="0" borderId="3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9" fontId="7" fillId="0" borderId="10" xfId="0" applyNumberFormat="1" applyFont="1" applyBorder="1" applyAlignment="1">
      <alignment horizontal="center" vertical="center"/>
    </xf>
    <xf numFmtId="39" fontId="7" fillId="0" borderId="2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7" fillId="0" borderId="10" xfId="5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4" fontId="7" fillId="0" borderId="27" xfId="5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justify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justify" vertical="center" wrapText="1"/>
    </xf>
    <xf numFmtId="0" fontId="10" fillId="0" borderId="49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50" xfId="0" applyFont="1" applyFill="1" applyBorder="1" applyAlignment="1">
      <alignment horizontal="justify" vertical="center" wrapText="1"/>
    </xf>
    <xf numFmtId="0" fontId="10" fillId="0" borderId="4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textRotation="90"/>
    </xf>
    <xf numFmtId="0" fontId="8" fillId="0" borderId="44" xfId="0" applyFont="1" applyFill="1" applyBorder="1" applyAlignment="1">
      <alignment horizontal="center" textRotation="90"/>
    </xf>
    <xf numFmtId="0" fontId="8" fillId="0" borderId="48" xfId="0" applyFont="1" applyFill="1" applyBorder="1" applyAlignment="1">
      <alignment horizontal="center" textRotation="90"/>
    </xf>
    <xf numFmtId="0" fontId="8" fillId="0" borderId="84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7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71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left" vertical="center" textRotation="90" wrapText="1"/>
    </xf>
    <xf numFmtId="0" fontId="8" fillId="0" borderId="79" xfId="0" applyFont="1" applyFill="1" applyBorder="1" applyAlignment="1">
      <alignment horizontal="left" vertical="center" textRotation="90" wrapText="1"/>
    </xf>
    <xf numFmtId="0" fontId="8" fillId="0" borderId="67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textRotation="90"/>
    </xf>
    <xf numFmtId="0" fontId="8" fillId="0" borderId="87" xfId="0" applyFont="1" applyFill="1" applyBorder="1" applyAlignment="1">
      <alignment horizontal="center" vertical="center" textRotation="90"/>
    </xf>
    <xf numFmtId="0" fontId="8" fillId="0" borderId="88" xfId="0" applyFont="1" applyFill="1" applyBorder="1" applyAlignment="1">
      <alignment horizontal="center" vertical="center" textRotation="90"/>
    </xf>
    <xf numFmtId="0" fontId="8" fillId="0" borderId="89" xfId="0" applyFont="1" applyFill="1" applyBorder="1" applyAlignment="1">
      <alignment horizontal="center" vertical="center" textRotation="90"/>
    </xf>
    <xf numFmtId="0" fontId="8" fillId="0" borderId="90" xfId="0" applyFont="1" applyFill="1" applyBorder="1" applyAlignment="1">
      <alignment horizontal="center" vertical="center" textRotation="90"/>
    </xf>
    <xf numFmtId="0" fontId="8" fillId="0" borderId="91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 textRotation="90" wrapText="1"/>
    </xf>
    <xf numFmtId="0" fontId="8" fillId="0" borderId="79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textRotation="90"/>
    </xf>
    <xf numFmtId="0" fontId="8" fillId="0" borderId="93" xfId="0" applyFont="1" applyFill="1" applyBorder="1" applyAlignment="1">
      <alignment horizontal="center" vertical="center" textRotation="90"/>
    </xf>
    <xf numFmtId="0" fontId="8" fillId="0" borderId="94" xfId="0" applyFont="1" applyFill="1" applyBorder="1" applyAlignment="1">
      <alignment horizontal="center" vertical="center" textRotation="90"/>
    </xf>
    <xf numFmtId="0" fontId="8" fillId="0" borderId="75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8" fillId="0" borderId="5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5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4" fontId="7" fillId="0" borderId="0" xfId="5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182" fontId="7" fillId="0" borderId="81" xfId="0" applyNumberFormat="1" applyFont="1" applyFill="1" applyBorder="1" applyAlignment="1">
      <alignment horizontal="center"/>
    </xf>
    <xf numFmtId="38" fontId="7" fillId="0" borderId="81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182" fontId="7" fillId="0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4" fontId="7" fillId="33" borderId="0" xfId="5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182" fontId="7" fillId="0" borderId="59" xfId="0" applyNumberFormat="1" applyFont="1" applyFill="1" applyBorder="1" applyAlignment="1">
      <alignment horizontal="center"/>
    </xf>
    <xf numFmtId="182" fontId="7" fillId="0" borderId="69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182" fontId="7" fillId="0" borderId="60" xfId="0" applyNumberFormat="1" applyFont="1" applyFill="1" applyBorder="1" applyAlignment="1">
      <alignment horizontal="center"/>
    </xf>
    <xf numFmtId="182" fontId="7" fillId="0" borderId="68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4" fontId="7" fillId="0" borderId="12" xfId="5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4" fontId="7" fillId="0" borderId="15" xfId="5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8" fontId="7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7" fillId="0" borderId="16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38" fontId="7" fillId="0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view="pageBreakPreview" zoomScaleSheetLayoutView="100" workbookViewId="0" topLeftCell="A31">
      <selection activeCell="A49" sqref="A49:E50"/>
    </sheetView>
  </sheetViews>
  <sheetFormatPr defaultColWidth="11.421875" defaultRowHeight="12.75"/>
  <cols>
    <col min="1" max="1" width="15.28125" style="5" customWidth="1"/>
    <col min="2" max="2" width="14.00390625" style="5" customWidth="1"/>
    <col min="3" max="3" width="24.8515625" style="5" customWidth="1"/>
    <col min="4" max="4" width="33.7109375" style="6" customWidth="1"/>
    <col min="5" max="5" width="12.421875" style="5" customWidth="1"/>
    <col min="6" max="16384" width="11.421875" style="5" customWidth="1"/>
  </cols>
  <sheetData>
    <row r="1" spans="1:5" ht="19.5" customHeight="1">
      <c r="A1" s="162" t="s">
        <v>253</v>
      </c>
      <c r="B1" s="163"/>
      <c r="C1" s="163"/>
      <c r="D1" s="163"/>
      <c r="E1" s="164"/>
    </row>
    <row r="2" spans="1:5" ht="19.5" customHeight="1" thickBot="1">
      <c r="A2" s="165" t="s">
        <v>313</v>
      </c>
      <c r="B2" s="166"/>
      <c r="C2" s="166"/>
      <c r="D2" s="166"/>
      <c r="E2" s="167"/>
    </row>
    <row r="3" spans="1:5" ht="26.25" customHeight="1" thickBot="1">
      <c r="A3" s="168" t="s">
        <v>162</v>
      </c>
      <c r="B3" s="169"/>
      <c r="C3" s="169"/>
      <c r="D3" s="169"/>
      <c r="E3" s="170"/>
    </row>
    <row r="4" spans="1:5" ht="18.75" customHeight="1">
      <c r="A4" s="185" t="s">
        <v>239</v>
      </c>
      <c r="B4" s="187" t="s">
        <v>240</v>
      </c>
      <c r="C4" s="171" t="s">
        <v>3</v>
      </c>
      <c r="D4" s="180" t="s">
        <v>163</v>
      </c>
      <c r="E4" s="173" t="s">
        <v>8</v>
      </c>
    </row>
    <row r="5" spans="1:5" ht="19.5" customHeight="1" thickBot="1">
      <c r="A5" s="186"/>
      <c r="B5" s="188" t="s">
        <v>2</v>
      </c>
      <c r="C5" s="172"/>
      <c r="D5" s="181"/>
      <c r="E5" s="174"/>
    </row>
    <row r="6" spans="1:5" ht="17.25" customHeight="1">
      <c r="A6" s="93">
        <v>0</v>
      </c>
      <c r="B6" s="93">
        <v>9</v>
      </c>
      <c r="C6" s="93" t="s">
        <v>299</v>
      </c>
      <c r="D6" s="94" t="s">
        <v>62</v>
      </c>
      <c r="E6" s="95">
        <v>250</v>
      </c>
    </row>
    <row r="7" spans="1:5" ht="17.25" customHeight="1">
      <c r="A7" s="46">
        <v>0</v>
      </c>
      <c r="B7" s="46">
        <v>2</v>
      </c>
      <c r="C7" s="46" t="s">
        <v>269</v>
      </c>
      <c r="D7" s="84" t="s">
        <v>63</v>
      </c>
      <c r="E7" s="90">
        <v>250</v>
      </c>
    </row>
    <row r="8" spans="1:5" ht="17.25" customHeight="1">
      <c r="A8" s="46">
        <v>0</v>
      </c>
      <c r="B8" s="46">
        <v>3</v>
      </c>
      <c r="C8" s="46" t="s">
        <v>270</v>
      </c>
      <c r="D8" s="84" t="s">
        <v>63</v>
      </c>
      <c r="E8" s="90">
        <v>250</v>
      </c>
    </row>
    <row r="9" spans="1:5" ht="17.25" customHeight="1">
      <c r="A9" s="46">
        <v>0</v>
      </c>
      <c r="B9" s="46">
        <v>4</v>
      </c>
      <c r="C9" s="46" t="s">
        <v>107</v>
      </c>
      <c r="D9" s="84" t="s">
        <v>64</v>
      </c>
      <c r="E9" s="90">
        <v>250</v>
      </c>
    </row>
    <row r="10" spans="1:5" ht="17.25" customHeight="1">
      <c r="A10" s="46">
        <v>0</v>
      </c>
      <c r="B10" s="46">
        <v>30</v>
      </c>
      <c r="C10" s="46" t="s">
        <v>65</v>
      </c>
      <c r="D10" s="84" t="s">
        <v>165</v>
      </c>
      <c r="E10" s="90">
        <v>250</v>
      </c>
    </row>
    <row r="11" spans="1:5" ht="17.25" customHeight="1">
      <c r="A11" s="46">
        <v>0</v>
      </c>
      <c r="B11" s="46">
        <v>5</v>
      </c>
      <c r="C11" s="46" t="s">
        <v>213</v>
      </c>
      <c r="D11" s="84" t="s">
        <v>63</v>
      </c>
      <c r="E11" s="90">
        <v>250</v>
      </c>
    </row>
    <row r="12" spans="1:5" ht="17.25" customHeight="1">
      <c r="A12" s="46">
        <v>0</v>
      </c>
      <c r="B12" s="46">
        <v>5</v>
      </c>
      <c r="C12" s="46" t="s">
        <v>66</v>
      </c>
      <c r="D12" s="84" t="s">
        <v>63</v>
      </c>
      <c r="E12" s="90">
        <v>250</v>
      </c>
    </row>
    <row r="13" spans="1:5" ht="17.25" customHeight="1">
      <c r="A13" s="46">
        <v>2</v>
      </c>
      <c r="B13" s="46">
        <v>1</v>
      </c>
      <c r="C13" s="46" t="s">
        <v>67</v>
      </c>
      <c r="D13" s="84" t="s">
        <v>63</v>
      </c>
      <c r="E13" s="90">
        <v>350</v>
      </c>
    </row>
    <row r="14" spans="1:5" ht="17.25" customHeight="1">
      <c r="A14" s="46">
        <v>2</v>
      </c>
      <c r="B14" s="46">
        <v>1</v>
      </c>
      <c r="C14" s="46" t="s">
        <v>298</v>
      </c>
      <c r="D14" s="84" t="s">
        <v>63</v>
      </c>
      <c r="E14" s="90">
        <v>350</v>
      </c>
    </row>
    <row r="15" spans="1:5" ht="17.25" customHeight="1">
      <c r="A15" s="46">
        <v>2</v>
      </c>
      <c r="B15" s="46">
        <v>2</v>
      </c>
      <c r="C15" s="46" t="s">
        <v>68</v>
      </c>
      <c r="D15" s="84" t="s">
        <v>63</v>
      </c>
      <c r="E15" s="90">
        <v>350</v>
      </c>
    </row>
    <row r="16" spans="1:5" ht="17.25" customHeight="1">
      <c r="A16" s="46">
        <v>2</v>
      </c>
      <c r="B16" s="46">
        <v>3</v>
      </c>
      <c r="C16" s="46" t="s">
        <v>69</v>
      </c>
      <c r="D16" s="84" t="s">
        <v>63</v>
      </c>
      <c r="E16" s="90">
        <v>350</v>
      </c>
    </row>
    <row r="17" spans="1:5" ht="17.25" customHeight="1">
      <c r="A17" s="46">
        <v>2</v>
      </c>
      <c r="B17" s="46">
        <v>5</v>
      </c>
      <c r="C17" s="46" t="s">
        <v>88</v>
      </c>
      <c r="D17" s="84" t="s">
        <v>63</v>
      </c>
      <c r="E17" s="90">
        <v>350</v>
      </c>
    </row>
    <row r="18" spans="1:5" ht="17.25" customHeight="1">
      <c r="A18" s="46">
        <v>2</v>
      </c>
      <c r="B18" s="46">
        <v>5</v>
      </c>
      <c r="C18" s="46" t="s">
        <v>70</v>
      </c>
      <c r="D18" s="84" t="s">
        <v>63</v>
      </c>
      <c r="E18" s="90">
        <v>350</v>
      </c>
    </row>
    <row r="19" spans="1:5" ht="17.25" customHeight="1">
      <c r="A19" s="46">
        <v>2</v>
      </c>
      <c r="B19" s="46">
        <v>10</v>
      </c>
      <c r="C19" s="46" t="s">
        <v>77</v>
      </c>
      <c r="D19" s="84" t="s">
        <v>72</v>
      </c>
      <c r="E19" s="90">
        <v>350</v>
      </c>
    </row>
    <row r="20" spans="1:5" ht="17.25" customHeight="1">
      <c r="A20" s="46">
        <v>2</v>
      </c>
      <c r="B20" s="46">
        <v>71</v>
      </c>
      <c r="C20" s="46" t="s">
        <v>310</v>
      </c>
      <c r="D20" s="84" t="s">
        <v>166</v>
      </c>
      <c r="E20" s="90">
        <v>350</v>
      </c>
    </row>
    <row r="21" spans="1:5" ht="17.25" customHeight="1">
      <c r="A21" s="46">
        <v>2</v>
      </c>
      <c r="B21" s="46">
        <v>75</v>
      </c>
      <c r="C21" s="46" t="s">
        <v>241</v>
      </c>
      <c r="D21" s="84" t="s">
        <v>242</v>
      </c>
      <c r="E21" s="90">
        <v>350</v>
      </c>
    </row>
    <row r="22" spans="1:5" ht="17.25" customHeight="1">
      <c r="A22" s="46">
        <v>3</v>
      </c>
      <c r="B22" s="46">
        <v>31</v>
      </c>
      <c r="C22" s="46" t="s">
        <v>73</v>
      </c>
      <c r="D22" s="84" t="s">
        <v>74</v>
      </c>
      <c r="E22" s="90">
        <v>200</v>
      </c>
    </row>
    <row r="23" spans="1:5" ht="17.25" customHeight="1">
      <c r="A23" s="46">
        <v>3</v>
      </c>
      <c r="B23" s="46">
        <v>29</v>
      </c>
      <c r="C23" s="46" t="s">
        <v>75</v>
      </c>
      <c r="D23" s="84" t="s">
        <v>76</v>
      </c>
      <c r="E23" s="90">
        <v>200</v>
      </c>
    </row>
    <row r="24" spans="1:5" ht="17.25" customHeight="1">
      <c r="A24" s="46">
        <v>3</v>
      </c>
      <c r="B24" s="46">
        <v>32</v>
      </c>
      <c r="C24" s="46" t="s">
        <v>271</v>
      </c>
      <c r="D24" s="84" t="s">
        <v>78</v>
      </c>
      <c r="E24" s="90">
        <v>200</v>
      </c>
    </row>
    <row r="25" spans="1:5" ht="17.25" customHeight="1">
      <c r="A25" s="46">
        <v>3</v>
      </c>
      <c r="B25" s="46">
        <v>33</v>
      </c>
      <c r="C25" s="46" t="s">
        <v>107</v>
      </c>
      <c r="D25" s="84" t="s">
        <v>79</v>
      </c>
      <c r="E25" s="90">
        <v>200</v>
      </c>
    </row>
    <row r="26" spans="1:5" ht="17.25" customHeight="1">
      <c r="A26" s="46">
        <v>3</v>
      </c>
      <c r="B26" s="46">
        <v>60</v>
      </c>
      <c r="C26" s="46" t="s">
        <v>80</v>
      </c>
      <c r="D26" s="84" t="s">
        <v>81</v>
      </c>
      <c r="E26" s="90">
        <v>200</v>
      </c>
    </row>
    <row r="27" spans="1:5" ht="17.25" customHeight="1">
      <c r="A27" s="46">
        <v>3</v>
      </c>
      <c r="B27" s="46">
        <v>61</v>
      </c>
      <c r="C27" s="46" t="s">
        <v>82</v>
      </c>
      <c r="D27" s="84" t="s">
        <v>83</v>
      </c>
      <c r="E27" s="90">
        <v>200</v>
      </c>
    </row>
    <row r="28" spans="1:5" ht="17.25" customHeight="1">
      <c r="A28" s="46">
        <v>3</v>
      </c>
      <c r="B28" s="46">
        <v>26</v>
      </c>
      <c r="C28" s="46" t="s">
        <v>84</v>
      </c>
      <c r="D28" s="84" t="s">
        <v>85</v>
      </c>
      <c r="E28" s="90">
        <v>200</v>
      </c>
    </row>
    <row r="29" spans="1:5" ht="17.25" customHeight="1">
      <c r="A29" s="46">
        <v>3</v>
      </c>
      <c r="B29" s="46">
        <v>2</v>
      </c>
      <c r="C29" s="46" t="s">
        <v>243</v>
      </c>
      <c r="D29" s="84" t="s">
        <v>86</v>
      </c>
      <c r="E29" s="90">
        <v>200</v>
      </c>
    </row>
    <row r="30" spans="1:5" ht="17.25" customHeight="1">
      <c r="A30" s="46">
        <v>3</v>
      </c>
      <c r="B30" s="46">
        <v>6</v>
      </c>
      <c r="C30" s="46" t="s">
        <v>214</v>
      </c>
      <c r="D30" s="84" t="s">
        <v>63</v>
      </c>
      <c r="E30" s="90">
        <v>200</v>
      </c>
    </row>
    <row r="31" spans="1:5" ht="17.25" customHeight="1">
      <c r="A31" s="46">
        <v>3</v>
      </c>
      <c r="B31" s="46">
        <v>24</v>
      </c>
      <c r="C31" s="46" t="s">
        <v>272</v>
      </c>
      <c r="D31" s="84" t="s">
        <v>167</v>
      </c>
      <c r="E31" s="90">
        <v>200</v>
      </c>
    </row>
    <row r="32" spans="1:5" ht="17.25" customHeight="1">
      <c r="A32" s="46">
        <v>3</v>
      </c>
      <c r="B32" s="46">
        <v>25</v>
      </c>
      <c r="C32" s="46" t="s">
        <v>301</v>
      </c>
      <c r="D32" s="84" t="s">
        <v>168</v>
      </c>
      <c r="E32" s="90">
        <v>200</v>
      </c>
    </row>
    <row r="33" spans="1:5" ht="17.25" customHeight="1">
      <c r="A33" s="46">
        <v>3</v>
      </c>
      <c r="B33" s="46">
        <v>7</v>
      </c>
      <c r="C33" s="46" t="s">
        <v>273</v>
      </c>
      <c r="D33" s="84" t="s">
        <v>89</v>
      </c>
      <c r="E33" s="90">
        <v>200</v>
      </c>
    </row>
    <row r="34" spans="1:5" ht="17.25" customHeight="1">
      <c r="A34" s="46">
        <v>3</v>
      </c>
      <c r="B34" s="46">
        <v>8</v>
      </c>
      <c r="C34" s="46" t="s">
        <v>274</v>
      </c>
      <c r="D34" s="84" t="s">
        <v>90</v>
      </c>
      <c r="E34" s="90">
        <v>200</v>
      </c>
    </row>
    <row r="35" spans="1:5" ht="17.25" customHeight="1">
      <c r="A35" s="46">
        <v>3</v>
      </c>
      <c r="B35" s="46">
        <v>5</v>
      </c>
      <c r="C35" s="46" t="s">
        <v>91</v>
      </c>
      <c r="D35" s="84" t="s">
        <v>92</v>
      </c>
      <c r="E35" s="90">
        <v>200</v>
      </c>
    </row>
    <row r="36" spans="1:5" ht="17.25" customHeight="1">
      <c r="A36" s="46">
        <v>3</v>
      </c>
      <c r="B36" s="46">
        <v>20</v>
      </c>
      <c r="C36" s="87" t="s">
        <v>308</v>
      </c>
      <c r="D36" s="84" t="s">
        <v>97</v>
      </c>
      <c r="E36" s="90">
        <v>200</v>
      </c>
    </row>
    <row r="37" spans="1:5" ht="17.25" customHeight="1">
      <c r="A37" s="46">
        <v>3</v>
      </c>
      <c r="B37" s="46">
        <v>81</v>
      </c>
      <c r="C37" s="87" t="s">
        <v>296</v>
      </c>
      <c r="D37" s="84" t="s">
        <v>297</v>
      </c>
      <c r="E37" s="90">
        <v>200</v>
      </c>
    </row>
    <row r="38" spans="1:5" ht="17.25" customHeight="1">
      <c r="A38" s="46">
        <v>3</v>
      </c>
      <c r="B38" s="46">
        <v>27</v>
      </c>
      <c r="C38" s="87" t="s">
        <v>302</v>
      </c>
      <c r="D38" s="84" t="s">
        <v>216</v>
      </c>
      <c r="E38" s="90">
        <v>200</v>
      </c>
    </row>
    <row r="39" spans="1:5" ht="17.25" customHeight="1">
      <c r="A39" s="46">
        <v>3</v>
      </c>
      <c r="B39" s="46">
        <v>52</v>
      </c>
      <c r="C39" s="87" t="s">
        <v>303</v>
      </c>
      <c r="D39" s="84" t="s">
        <v>217</v>
      </c>
      <c r="E39" s="90">
        <v>200</v>
      </c>
    </row>
    <row r="40" spans="1:5" ht="17.25" customHeight="1">
      <c r="A40" s="46">
        <v>3</v>
      </c>
      <c r="B40" s="46">
        <v>54</v>
      </c>
      <c r="C40" s="87" t="s">
        <v>304</v>
      </c>
      <c r="D40" s="84" t="s">
        <v>89</v>
      </c>
      <c r="E40" s="90">
        <v>200</v>
      </c>
    </row>
    <row r="41" spans="1:5" ht="17.25" customHeight="1">
      <c r="A41" s="46">
        <v>3</v>
      </c>
      <c r="B41" s="46">
        <v>5</v>
      </c>
      <c r="C41" s="87" t="s">
        <v>93</v>
      </c>
      <c r="D41" s="84" t="s">
        <v>92</v>
      </c>
      <c r="E41" s="90">
        <v>200</v>
      </c>
    </row>
    <row r="42" spans="1:5" ht="17.25" customHeight="1">
      <c r="A42" s="46">
        <v>4</v>
      </c>
      <c r="B42" s="46">
        <v>1</v>
      </c>
      <c r="C42" s="46" t="s">
        <v>94</v>
      </c>
      <c r="D42" s="84" t="s">
        <v>95</v>
      </c>
      <c r="E42" s="90">
        <v>300</v>
      </c>
    </row>
    <row r="43" spans="1:5" ht="17.25" customHeight="1">
      <c r="A43" s="46">
        <v>4</v>
      </c>
      <c r="B43" s="46">
        <v>15</v>
      </c>
      <c r="C43" s="46" t="s">
        <v>218</v>
      </c>
      <c r="D43" s="84" t="s">
        <v>96</v>
      </c>
      <c r="E43" s="90">
        <v>300</v>
      </c>
    </row>
    <row r="44" spans="1:5" ht="17.25" customHeight="1">
      <c r="A44" s="46">
        <v>4</v>
      </c>
      <c r="B44" s="46">
        <v>20</v>
      </c>
      <c r="C44" s="92" t="s">
        <v>312</v>
      </c>
      <c r="D44" s="84" t="s">
        <v>97</v>
      </c>
      <c r="E44" s="90">
        <v>300</v>
      </c>
    </row>
    <row r="45" spans="1:5" ht="17.25" customHeight="1">
      <c r="A45" s="46">
        <v>5</v>
      </c>
      <c r="B45" s="46">
        <v>35</v>
      </c>
      <c r="C45" s="46" t="s">
        <v>275</v>
      </c>
      <c r="D45" s="84" t="s">
        <v>98</v>
      </c>
      <c r="E45" s="90">
        <v>150</v>
      </c>
    </row>
    <row r="46" spans="1:5" ht="17.25" customHeight="1">
      <c r="A46" s="149">
        <v>5</v>
      </c>
      <c r="B46" s="149">
        <v>50</v>
      </c>
      <c r="C46" s="149" t="s">
        <v>276</v>
      </c>
      <c r="D46" s="150" t="s">
        <v>99</v>
      </c>
      <c r="E46" s="151">
        <v>150</v>
      </c>
    </row>
    <row r="47" spans="1:5" ht="17.25" customHeight="1">
      <c r="A47" s="46">
        <v>5</v>
      </c>
      <c r="B47" s="46">
        <v>34</v>
      </c>
      <c r="C47" s="46" t="s">
        <v>100</v>
      </c>
      <c r="D47" s="84" t="s">
        <v>101</v>
      </c>
      <c r="E47" s="90">
        <v>150</v>
      </c>
    </row>
    <row r="48" spans="1:5" ht="6.75" customHeight="1" thickBot="1">
      <c r="A48" s="412"/>
      <c r="B48" s="412"/>
      <c r="C48" s="412"/>
      <c r="D48" s="413"/>
      <c r="E48" s="414"/>
    </row>
    <row r="49" spans="1:5" ht="15.75" customHeight="1">
      <c r="A49" s="175" t="s">
        <v>253</v>
      </c>
      <c r="B49" s="176"/>
      <c r="C49" s="176"/>
      <c r="D49" s="176"/>
      <c r="E49" s="177"/>
    </row>
    <row r="50" spans="1:5" ht="16.5" customHeight="1" thickBot="1">
      <c r="A50" s="182" t="s">
        <v>313</v>
      </c>
      <c r="B50" s="183"/>
      <c r="C50" s="183"/>
      <c r="D50" s="183"/>
      <c r="E50" s="184"/>
    </row>
    <row r="51" spans="1:5" ht="24.75" customHeight="1" thickBot="1">
      <c r="A51" s="424" t="s">
        <v>162</v>
      </c>
      <c r="B51" s="425"/>
      <c r="C51" s="425"/>
      <c r="D51" s="425"/>
      <c r="E51" s="426"/>
    </row>
    <row r="52" spans="1:5" ht="18.75" customHeight="1" thickBot="1">
      <c r="A52" s="138" t="s">
        <v>0</v>
      </c>
      <c r="B52" s="153" t="s">
        <v>1</v>
      </c>
      <c r="C52" s="189" t="s">
        <v>3</v>
      </c>
      <c r="D52" s="191" t="s">
        <v>163</v>
      </c>
      <c r="E52" s="178" t="s">
        <v>8</v>
      </c>
    </row>
    <row r="53" spans="1:5" ht="25.5" customHeight="1" thickBot="1">
      <c r="A53" s="152" t="s">
        <v>164</v>
      </c>
      <c r="B53" s="154" t="s">
        <v>2</v>
      </c>
      <c r="C53" s="190"/>
      <c r="D53" s="192"/>
      <c r="E53" s="179"/>
    </row>
    <row r="54" spans="1:5" ht="17.25" customHeight="1">
      <c r="A54" s="93">
        <v>5</v>
      </c>
      <c r="B54" s="93">
        <v>11</v>
      </c>
      <c r="C54" s="93" t="s">
        <v>102</v>
      </c>
      <c r="D54" s="94" t="s">
        <v>103</v>
      </c>
      <c r="E54" s="95">
        <v>150</v>
      </c>
    </row>
    <row r="55" spans="1:5" ht="17.25" customHeight="1">
      <c r="A55" s="46">
        <v>5</v>
      </c>
      <c r="B55" s="46">
        <v>59</v>
      </c>
      <c r="C55" s="46" t="s">
        <v>104</v>
      </c>
      <c r="D55" s="84" t="s">
        <v>105</v>
      </c>
      <c r="E55" s="90">
        <v>150</v>
      </c>
    </row>
    <row r="56" spans="1:5" ht="17.25" customHeight="1">
      <c r="A56" s="46">
        <v>6</v>
      </c>
      <c r="B56" s="46">
        <v>78</v>
      </c>
      <c r="C56" s="46" t="s">
        <v>75</v>
      </c>
      <c r="D56" s="84" t="s">
        <v>295</v>
      </c>
      <c r="E56" s="90">
        <v>100</v>
      </c>
    </row>
    <row r="57" spans="1:5" ht="17.25" customHeight="1">
      <c r="A57" s="46">
        <v>6</v>
      </c>
      <c r="B57" s="46">
        <v>73</v>
      </c>
      <c r="C57" s="46" t="s">
        <v>219</v>
      </c>
      <c r="D57" s="84" t="s">
        <v>220</v>
      </c>
      <c r="E57" s="90">
        <v>100</v>
      </c>
    </row>
    <row r="58" spans="1:5" ht="17.25" customHeight="1">
      <c r="A58" s="46">
        <v>6</v>
      </c>
      <c r="B58" s="46">
        <v>55</v>
      </c>
      <c r="C58" s="46" t="s">
        <v>109</v>
      </c>
      <c r="D58" s="84" t="s">
        <v>106</v>
      </c>
      <c r="E58" s="90">
        <v>100</v>
      </c>
    </row>
    <row r="59" spans="1:5" ht="17.25" customHeight="1">
      <c r="A59" s="46">
        <v>7</v>
      </c>
      <c r="B59" s="46">
        <v>38</v>
      </c>
      <c r="C59" s="46" t="s">
        <v>100</v>
      </c>
      <c r="D59" s="84" t="s">
        <v>111</v>
      </c>
      <c r="E59" s="90">
        <v>50</v>
      </c>
    </row>
    <row r="60" spans="1:5" ht="17.25" customHeight="1">
      <c r="A60" s="46">
        <v>7</v>
      </c>
      <c r="B60" s="46">
        <v>28</v>
      </c>
      <c r="C60" s="46" t="s">
        <v>221</v>
      </c>
      <c r="D60" s="84" t="s">
        <v>277</v>
      </c>
      <c r="E60" s="90">
        <v>50</v>
      </c>
    </row>
    <row r="61" spans="1:5" ht="17.25" customHeight="1">
      <c r="A61" s="46">
        <v>7</v>
      </c>
      <c r="B61" s="46">
        <v>37</v>
      </c>
      <c r="C61" s="46" t="s">
        <v>222</v>
      </c>
      <c r="D61" s="84" t="s">
        <v>110</v>
      </c>
      <c r="E61" s="90">
        <v>50</v>
      </c>
    </row>
    <row r="62" spans="1:5" ht="17.25" customHeight="1">
      <c r="A62" s="46">
        <v>7</v>
      </c>
      <c r="B62" s="46">
        <v>14</v>
      </c>
      <c r="C62" s="46" t="s">
        <v>120</v>
      </c>
      <c r="D62" s="84" t="s">
        <v>169</v>
      </c>
      <c r="E62" s="90">
        <v>50</v>
      </c>
    </row>
    <row r="63" spans="1:5" ht="17.25" customHeight="1">
      <c r="A63" s="46">
        <v>7</v>
      </c>
      <c r="B63" s="46">
        <v>12</v>
      </c>
      <c r="C63" s="46" t="s">
        <v>300</v>
      </c>
      <c r="D63" s="84" t="s">
        <v>223</v>
      </c>
      <c r="E63" s="90">
        <v>50</v>
      </c>
    </row>
    <row r="64" spans="1:5" ht="17.25" customHeight="1">
      <c r="A64" s="46">
        <v>0</v>
      </c>
      <c r="B64" s="46">
        <v>13</v>
      </c>
      <c r="C64" s="46" t="s">
        <v>224</v>
      </c>
      <c r="D64" s="84" t="s">
        <v>19</v>
      </c>
      <c r="E64" s="90">
        <v>250</v>
      </c>
    </row>
    <row r="65" spans="1:5" ht="17.25" customHeight="1">
      <c r="A65" s="46">
        <v>7</v>
      </c>
      <c r="B65" s="46">
        <v>16</v>
      </c>
      <c r="C65" s="46" t="s">
        <v>215</v>
      </c>
      <c r="D65" s="84" t="s">
        <v>278</v>
      </c>
      <c r="E65" s="90">
        <v>50</v>
      </c>
    </row>
    <row r="66" spans="1:5" ht="17.25" customHeight="1">
      <c r="A66" s="46">
        <v>7</v>
      </c>
      <c r="B66" s="46">
        <v>53</v>
      </c>
      <c r="C66" s="46">
        <v>1</v>
      </c>
      <c r="D66" s="84" t="s">
        <v>225</v>
      </c>
      <c r="E66" s="90">
        <v>50</v>
      </c>
    </row>
    <row r="67" spans="1:5" s="7" customFormat="1" ht="17.25" customHeight="1">
      <c r="A67" s="46">
        <v>7</v>
      </c>
      <c r="B67" s="46">
        <v>70</v>
      </c>
      <c r="C67" s="46" t="s">
        <v>112</v>
      </c>
      <c r="D67" s="88" t="s">
        <v>113</v>
      </c>
      <c r="E67" s="90">
        <v>50</v>
      </c>
    </row>
    <row r="68" spans="1:5" s="7" customFormat="1" ht="17.25" customHeight="1">
      <c r="A68" s="46">
        <v>7</v>
      </c>
      <c r="B68" s="46">
        <v>18</v>
      </c>
      <c r="C68" s="46" t="s">
        <v>102</v>
      </c>
      <c r="D68" s="88" t="s">
        <v>238</v>
      </c>
      <c r="E68" s="90">
        <v>50</v>
      </c>
    </row>
    <row r="69" spans="1:5" s="7" customFormat="1" ht="17.25" customHeight="1">
      <c r="A69" s="46">
        <v>8</v>
      </c>
      <c r="B69" s="46">
        <v>47</v>
      </c>
      <c r="C69" s="46" t="s">
        <v>114</v>
      </c>
      <c r="D69" s="88" t="s">
        <v>115</v>
      </c>
      <c r="E69" s="90">
        <v>10</v>
      </c>
    </row>
    <row r="70" spans="1:5" s="7" customFormat="1" ht="17.25" customHeight="1">
      <c r="A70" s="46">
        <v>8</v>
      </c>
      <c r="B70" s="46">
        <v>48</v>
      </c>
      <c r="C70" s="46" t="s">
        <v>116</v>
      </c>
      <c r="D70" s="88" t="s">
        <v>117</v>
      </c>
      <c r="E70" s="90">
        <v>10</v>
      </c>
    </row>
    <row r="71" spans="1:5" s="7" customFormat="1" ht="17.25" customHeight="1">
      <c r="A71" s="46">
        <v>9</v>
      </c>
      <c r="B71" s="46">
        <v>39</v>
      </c>
      <c r="C71" s="46" t="s">
        <v>118</v>
      </c>
      <c r="D71" s="88" t="s">
        <v>119</v>
      </c>
      <c r="E71" s="90">
        <v>15</v>
      </c>
    </row>
    <row r="72" spans="1:5" s="7" customFormat="1" ht="17.25" customHeight="1">
      <c r="A72" s="46">
        <v>8</v>
      </c>
      <c r="B72" s="46">
        <v>36</v>
      </c>
      <c r="C72" s="46" t="s">
        <v>109</v>
      </c>
      <c r="D72" s="88" t="s">
        <v>226</v>
      </c>
      <c r="E72" s="90">
        <v>10</v>
      </c>
    </row>
    <row r="73" spans="1:5" s="7" customFormat="1" ht="17.25" customHeight="1">
      <c r="A73" s="46">
        <v>9</v>
      </c>
      <c r="B73" s="46">
        <v>40</v>
      </c>
      <c r="C73" s="46" t="s">
        <v>120</v>
      </c>
      <c r="D73" s="88" t="s">
        <v>121</v>
      </c>
      <c r="E73" s="90">
        <v>15</v>
      </c>
    </row>
    <row r="74" spans="1:5" s="7" customFormat="1" ht="17.25" customHeight="1">
      <c r="A74" s="46">
        <v>9</v>
      </c>
      <c r="B74" s="46">
        <v>56</v>
      </c>
      <c r="C74" s="46" t="s">
        <v>227</v>
      </c>
      <c r="D74" s="88" t="s">
        <v>122</v>
      </c>
      <c r="E74" s="90">
        <v>15</v>
      </c>
    </row>
    <row r="75" spans="1:5" s="7" customFormat="1" ht="17.25" customHeight="1">
      <c r="A75" s="46">
        <v>9</v>
      </c>
      <c r="B75" s="46">
        <v>42</v>
      </c>
      <c r="C75" s="46" t="s">
        <v>109</v>
      </c>
      <c r="D75" s="88" t="s">
        <v>123</v>
      </c>
      <c r="E75" s="90">
        <v>15</v>
      </c>
    </row>
    <row r="76" spans="1:5" s="7" customFormat="1" ht="17.25" customHeight="1">
      <c r="A76" s="46">
        <v>9</v>
      </c>
      <c r="B76" s="46">
        <v>58</v>
      </c>
      <c r="C76" s="46" t="s">
        <v>102</v>
      </c>
      <c r="D76" s="88" t="s">
        <v>124</v>
      </c>
      <c r="E76" s="90">
        <v>15</v>
      </c>
    </row>
    <row r="77" spans="1:5" s="7" customFormat="1" ht="17.25" customHeight="1">
      <c r="A77" s="46">
        <v>9</v>
      </c>
      <c r="B77" s="46">
        <v>21</v>
      </c>
      <c r="C77" s="46" t="s">
        <v>125</v>
      </c>
      <c r="D77" s="88" t="s">
        <v>126</v>
      </c>
      <c r="E77" s="90">
        <v>15</v>
      </c>
    </row>
    <row r="78" spans="1:5" s="7" customFormat="1" ht="30" customHeight="1">
      <c r="A78" s="46">
        <v>9</v>
      </c>
      <c r="B78" s="46">
        <v>41</v>
      </c>
      <c r="C78" s="96" t="s">
        <v>314</v>
      </c>
      <c r="D78" s="88" t="s">
        <v>127</v>
      </c>
      <c r="E78" s="90">
        <v>15</v>
      </c>
    </row>
    <row r="79" spans="1:5" s="7" customFormat="1" ht="17.25" customHeight="1">
      <c r="A79" s="46">
        <v>9</v>
      </c>
      <c r="B79" s="46">
        <v>63</v>
      </c>
      <c r="C79" s="46" t="s">
        <v>306</v>
      </c>
      <c r="D79" s="88" t="s">
        <v>128</v>
      </c>
      <c r="E79" s="90">
        <v>15</v>
      </c>
    </row>
    <row r="80" spans="1:5" s="7" customFormat="1" ht="17.25" customHeight="1">
      <c r="A80" s="46">
        <v>9</v>
      </c>
      <c r="B80" s="46">
        <v>67</v>
      </c>
      <c r="C80" s="46" t="s">
        <v>87</v>
      </c>
      <c r="D80" s="88" t="s">
        <v>129</v>
      </c>
      <c r="E80" s="90">
        <v>15</v>
      </c>
    </row>
    <row r="81" spans="1:5" s="7" customFormat="1" ht="17.25" customHeight="1">
      <c r="A81" s="46">
        <v>9</v>
      </c>
      <c r="B81" s="46">
        <v>64</v>
      </c>
      <c r="C81" s="46" t="s">
        <v>228</v>
      </c>
      <c r="D81" s="88" t="s">
        <v>131</v>
      </c>
      <c r="E81" s="90">
        <v>15</v>
      </c>
    </row>
    <row r="82" spans="1:5" s="7" customFormat="1" ht="17.25" customHeight="1">
      <c r="A82" s="46">
        <v>9</v>
      </c>
      <c r="B82" s="46">
        <v>65</v>
      </c>
      <c r="C82" s="46" t="s">
        <v>71</v>
      </c>
      <c r="D82" s="88" t="s">
        <v>307</v>
      </c>
      <c r="E82" s="90">
        <v>15</v>
      </c>
    </row>
    <row r="83" spans="1:5" s="7" customFormat="1" ht="17.25" customHeight="1">
      <c r="A83" s="46">
        <v>8</v>
      </c>
      <c r="B83" s="46">
        <v>43</v>
      </c>
      <c r="C83" s="46" t="s">
        <v>71</v>
      </c>
      <c r="D83" s="88" t="s">
        <v>229</v>
      </c>
      <c r="E83" s="90">
        <v>10</v>
      </c>
    </row>
    <row r="84" spans="1:5" s="7" customFormat="1" ht="17.25" customHeight="1">
      <c r="A84" s="46">
        <v>8</v>
      </c>
      <c r="B84" s="46">
        <v>49</v>
      </c>
      <c r="C84" s="46" t="s">
        <v>84</v>
      </c>
      <c r="D84" s="88" t="s">
        <v>244</v>
      </c>
      <c r="E84" s="90">
        <v>10</v>
      </c>
    </row>
    <row r="85" spans="1:5" s="7" customFormat="1" ht="17.25" customHeight="1">
      <c r="A85" s="46">
        <v>8</v>
      </c>
      <c r="B85" s="46">
        <v>46</v>
      </c>
      <c r="C85" s="46" t="s">
        <v>130</v>
      </c>
      <c r="D85" s="88" t="s">
        <v>230</v>
      </c>
      <c r="E85" s="90">
        <v>10</v>
      </c>
    </row>
    <row r="86" spans="1:5" s="7" customFormat="1" ht="17.25" customHeight="1">
      <c r="A86" s="46">
        <v>8</v>
      </c>
      <c r="B86" s="46">
        <v>74</v>
      </c>
      <c r="C86" s="46">
        <v>9</v>
      </c>
      <c r="D86" s="88" t="s">
        <v>231</v>
      </c>
      <c r="E86" s="90">
        <v>10</v>
      </c>
    </row>
    <row r="87" spans="1:5" s="7" customFormat="1" ht="17.25" customHeight="1">
      <c r="A87" s="46">
        <v>8</v>
      </c>
      <c r="B87" s="46">
        <v>44</v>
      </c>
      <c r="C87" s="46" t="s">
        <v>232</v>
      </c>
      <c r="D87" s="88" t="s">
        <v>233</v>
      </c>
      <c r="E87" s="90">
        <v>10</v>
      </c>
    </row>
    <row r="88" spans="1:5" s="7" customFormat="1" ht="17.25" customHeight="1">
      <c r="A88" s="46">
        <v>9</v>
      </c>
      <c r="B88" s="46">
        <v>17</v>
      </c>
      <c r="C88" s="46" t="s">
        <v>112</v>
      </c>
      <c r="D88" s="88" t="s">
        <v>268</v>
      </c>
      <c r="E88" s="90">
        <v>15</v>
      </c>
    </row>
    <row r="89" spans="1:5" s="7" customFormat="1" ht="17.25" customHeight="1">
      <c r="A89" s="46">
        <v>10</v>
      </c>
      <c r="B89" s="46">
        <v>1</v>
      </c>
      <c r="C89" s="46" t="s">
        <v>132</v>
      </c>
      <c r="D89" s="88" t="s">
        <v>63</v>
      </c>
      <c r="E89" s="90">
        <v>450</v>
      </c>
    </row>
    <row r="90" spans="1:5" s="7" customFormat="1" ht="17.25" customHeight="1">
      <c r="A90" s="46">
        <v>10</v>
      </c>
      <c r="B90" s="46">
        <v>3</v>
      </c>
      <c r="C90" s="46" t="s">
        <v>133</v>
      </c>
      <c r="D90" s="88" t="s">
        <v>63</v>
      </c>
      <c r="E90" s="90">
        <v>450</v>
      </c>
    </row>
    <row r="91" spans="1:5" s="7" customFormat="1" ht="17.25" customHeight="1">
      <c r="A91" s="46">
        <v>11</v>
      </c>
      <c r="B91" s="46">
        <v>57</v>
      </c>
      <c r="C91" s="46" t="s">
        <v>305</v>
      </c>
      <c r="D91" s="88" t="s">
        <v>134</v>
      </c>
      <c r="E91" s="90">
        <v>475</v>
      </c>
    </row>
    <row r="92" spans="1:5" s="7" customFormat="1" ht="17.25" customHeight="1">
      <c r="A92" s="46">
        <v>11</v>
      </c>
      <c r="B92" s="46">
        <v>68</v>
      </c>
      <c r="C92" s="46" t="s">
        <v>135</v>
      </c>
      <c r="D92" s="88" t="s">
        <v>134</v>
      </c>
      <c r="E92" s="90">
        <v>475</v>
      </c>
    </row>
    <row r="93" spans="1:5" s="7" customFormat="1" ht="17.25" customHeight="1">
      <c r="A93" s="46">
        <v>11</v>
      </c>
      <c r="B93" s="46">
        <v>69</v>
      </c>
      <c r="C93" s="46" t="s">
        <v>309</v>
      </c>
      <c r="D93" s="88" t="s">
        <v>134</v>
      </c>
      <c r="E93" s="90">
        <v>475</v>
      </c>
    </row>
    <row r="94" spans="1:5" s="7" customFormat="1" ht="17.25" customHeight="1">
      <c r="A94" s="46">
        <v>11</v>
      </c>
      <c r="B94" s="46">
        <v>62</v>
      </c>
      <c r="C94" s="46">
        <v>2</v>
      </c>
      <c r="D94" s="88" t="s">
        <v>134</v>
      </c>
      <c r="E94" s="90">
        <v>475</v>
      </c>
    </row>
    <row r="95" spans="1:5" s="7" customFormat="1" ht="17.25" customHeight="1">
      <c r="A95" s="46">
        <v>11</v>
      </c>
      <c r="B95" s="46">
        <v>72</v>
      </c>
      <c r="C95" s="46" t="s">
        <v>102</v>
      </c>
      <c r="D95" s="84" t="s">
        <v>134</v>
      </c>
      <c r="E95" s="90">
        <v>475</v>
      </c>
    </row>
    <row r="96" spans="1:5" s="7" customFormat="1" ht="17.25" customHeight="1">
      <c r="A96" s="46">
        <v>11</v>
      </c>
      <c r="B96" s="46">
        <v>79</v>
      </c>
      <c r="C96" s="46" t="s">
        <v>82</v>
      </c>
      <c r="D96" s="84" t="s">
        <v>134</v>
      </c>
      <c r="E96" s="90">
        <v>475</v>
      </c>
    </row>
    <row r="97" spans="1:5" s="7" customFormat="1" ht="17.25" customHeight="1">
      <c r="A97" s="46">
        <v>11</v>
      </c>
      <c r="B97" s="46">
        <v>80</v>
      </c>
      <c r="C97" s="46" t="s">
        <v>114</v>
      </c>
      <c r="D97" s="84" t="s">
        <v>311</v>
      </c>
      <c r="E97" s="90">
        <v>475</v>
      </c>
    </row>
    <row r="98" spans="1:5" s="7" customFormat="1" ht="17.25" customHeight="1">
      <c r="A98" s="46">
        <v>7</v>
      </c>
      <c r="B98" s="46">
        <v>76</v>
      </c>
      <c r="C98" s="46" t="s">
        <v>279</v>
      </c>
      <c r="D98" s="88" t="s">
        <v>280</v>
      </c>
      <c r="E98" s="90">
        <v>50</v>
      </c>
    </row>
    <row r="99" spans="1:5" ht="13.5">
      <c r="A99" s="46">
        <v>6</v>
      </c>
      <c r="B99" s="46">
        <v>77</v>
      </c>
      <c r="C99" s="46" t="s">
        <v>281</v>
      </c>
      <c r="D99" s="84" t="s">
        <v>108</v>
      </c>
      <c r="E99" s="90">
        <v>100</v>
      </c>
    </row>
  </sheetData>
  <sheetProtection/>
  <mergeCells count="14">
    <mergeCell ref="E52:E53"/>
    <mergeCell ref="D4:D5"/>
    <mergeCell ref="A50:E50"/>
    <mergeCell ref="A4:A5"/>
    <mergeCell ref="B4:B5"/>
    <mergeCell ref="A51:E51"/>
    <mergeCell ref="C52:C53"/>
    <mergeCell ref="D52:D53"/>
    <mergeCell ref="A1:E1"/>
    <mergeCell ref="A2:E2"/>
    <mergeCell ref="A3:E3"/>
    <mergeCell ref="C4:C5"/>
    <mergeCell ref="E4:E5"/>
    <mergeCell ref="A49:E4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scale="87" r:id="rId1"/>
  <rowBreaks count="1" manualBreakCount="1">
    <brk id="4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1" width="8.421875" style="5" customWidth="1"/>
    <col min="2" max="2" width="80.140625" style="7" customWidth="1"/>
    <col min="3" max="3" width="12.8515625" style="5" customWidth="1"/>
    <col min="4" max="4" width="15.7109375" style="148" customWidth="1"/>
    <col min="5" max="16384" width="11.421875" style="7" customWidth="1"/>
  </cols>
  <sheetData>
    <row r="1" spans="1:4" ht="19.5" customHeight="1">
      <c r="A1" s="388" t="s">
        <v>253</v>
      </c>
      <c r="B1" s="389"/>
      <c r="C1" s="389"/>
      <c r="D1" s="390"/>
    </row>
    <row r="2" spans="1:4" ht="19.5" customHeight="1" thickBot="1">
      <c r="A2" s="392" t="s">
        <v>313</v>
      </c>
      <c r="B2" s="315"/>
      <c r="C2" s="315"/>
      <c r="D2" s="393"/>
    </row>
    <row r="3" spans="1:4" ht="33.75" customHeight="1" thickBot="1">
      <c r="A3" s="307" t="s">
        <v>317</v>
      </c>
      <c r="B3" s="308"/>
      <c r="C3" s="308"/>
      <c r="D3" s="391"/>
    </row>
    <row r="4" spans="1:4" ht="27.75" customHeight="1" thickBot="1">
      <c r="A4" s="118" t="s">
        <v>159</v>
      </c>
      <c r="B4" s="145" t="s">
        <v>197</v>
      </c>
      <c r="C4" s="109" t="s">
        <v>40</v>
      </c>
      <c r="D4" s="147" t="s">
        <v>41</v>
      </c>
    </row>
    <row r="5" spans="1:4" ht="58.5" customHeight="1">
      <c r="A5" s="136">
        <v>1</v>
      </c>
      <c r="B5" s="155" t="s">
        <v>322</v>
      </c>
      <c r="C5" s="41" t="s">
        <v>160</v>
      </c>
      <c r="D5" s="146" t="s">
        <v>327</v>
      </c>
    </row>
    <row r="6" spans="1:4" ht="81" customHeight="1">
      <c r="A6" s="137">
        <v>2</v>
      </c>
      <c r="B6" s="156" t="s">
        <v>323</v>
      </c>
      <c r="C6" s="4" t="s">
        <v>160</v>
      </c>
      <c r="D6" s="50" t="s">
        <v>260</v>
      </c>
    </row>
    <row r="7" spans="1:4" ht="60" customHeight="1">
      <c r="A7" s="3">
        <v>3</v>
      </c>
      <c r="B7" s="155" t="s">
        <v>324</v>
      </c>
      <c r="C7" s="4" t="s">
        <v>160</v>
      </c>
      <c r="D7" s="50" t="s">
        <v>260</v>
      </c>
    </row>
    <row r="8" spans="1:4" ht="38.25" customHeight="1">
      <c r="A8" s="3">
        <v>4</v>
      </c>
      <c r="B8" s="155" t="s">
        <v>325</v>
      </c>
      <c r="C8" s="4" t="s">
        <v>161</v>
      </c>
      <c r="D8" s="50">
        <v>1200</v>
      </c>
    </row>
    <row r="9" spans="1:4" ht="39" customHeight="1">
      <c r="A9" s="3">
        <v>5</v>
      </c>
      <c r="B9" s="155" t="s">
        <v>326</v>
      </c>
      <c r="C9" s="4" t="s">
        <v>161</v>
      </c>
      <c r="D9" s="50">
        <v>1200</v>
      </c>
    </row>
    <row r="10" spans="1:4" ht="30" customHeight="1">
      <c r="A10" s="3">
        <v>6</v>
      </c>
      <c r="B10" s="157" t="s">
        <v>198</v>
      </c>
      <c r="C10" s="4" t="s">
        <v>160</v>
      </c>
      <c r="D10" s="50">
        <v>3000</v>
      </c>
    </row>
    <row r="47" spans="1:5" ht="13.5">
      <c r="A47" s="4"/>
      <c r="B47" s="418"/>
      <c r="C47" s="4"/>
      <c r="D47" s="50"/>
      <c r="E47" s="418"/>
    </row>
    <row r="48" spans="1:5" ht="6.75" customHeight="1" thickBot="1">
      <c r="A48" s="29"/>
      <c r="B48" s="402"/>
      <c r="C48" s="29"/>
      <c r="D48" s="403"/>
      <c r="E48" s="402"/>
    </row>
    <row r="49" spans="1:5" ht="13.5">
      <c r="A49" s="435"/>
      <c r="B49" s="436"/>
      <c r="C49" s="437"/>
      <c r="D49" s="438"/>
      <c r="E49" s="439"/>
    </row>
    <row r="50" spans="1:5" ht="14.25" thickBot="1">
      <c r="A50" s="440"/>
      <c r="B50" s="441"/>
      <c r="C50" s="442"/>
      <c r="D50" s="443"/>
      <c r="E50" s="444"/>
    </row>
  </sheetData>
  <sheetProtection/>
  <mergeCells count="3">
    <mergeCell ref="A1:D1"/>
    <mergeCell ref="A3:D3"/>
    <mergeCell ref="A2:D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91" zoomScaleSheetLayoutView="91" zoomScalePageLayoutView="0" workbookViewId="0" topLeftCell="A1">
      <selection activeCell="A49" sqref="A49:E50"/>
    </sheetView>
  </sheetViews>
  <sheetFormatPr defaultColWidth="11.421875" defaultRowHeight="12.75"/>
  <cols>
    <col min="1" max="1" width="11.421875" style="2" customWidth="1"/>
    <col min="2" max="5" width="16.8515625" style="2" customWidth="1"/>
    <col min="6" max="16384" width="11.421875" style="2" customWidth="1"/>
  </cols>
  <sheetData>
    <row r="1" spans="1:5" ht="19.5" customHeight="1">
      <c r="A1" s="398" t="s">
        <v>253</v>
      </c>
      <c r="B1" s="398"/>
      <c r="C1" s="398"/>
      <c r="D1" s="398"/>
      <c r="E1" s="398"/>
    </row>
    <row r="2" spans="1:5" ht="19.5" customHeight="1" thickBot="1">
      <c r="A2" s="399" t="s">
        <v>313</v>
      </c>
      <c r="B2" s="399"/>
      <c r="C2" s="399"/>
      <c r="D2" s="399"/>
      <c r="E2" s="399"/>
    </row>
    <row r="3" spans="1:5" ht="33" customHeight="1" thickBot="1">
      <c r="A3" s="394" t="s">
        <v>236</v>
      </c>
      <c r="B3" s="395"/>
      <c r="C3" s="395"/>
      <c r="D3" s="395"/>
      <c r="E3" s="396"/>
    </row>
    <row r="4" spans="1:5" ht="14.25" thickBot="1">
      <c r="A4" s="210" t="s">
        <v>235</v>
      </c>
      <c r="B4" s="211"/>
      <c r="C4" s="211"/>
      <c r="D4" s="211"/>
      <c r="E4" s="212"/>
    </row>
    <row r="5" spans="1:5" ht="14.25" thickBot="1">
      <c r="A5" s="121" t="s">
        <v>199</v>
      </c>
      <c r="B5" s="122">
        <v>55</v>
      </c>
      <c r="C5" s="122">
        <v>65</v>
      </c>
      <c r="D5" s="122">
        <v>75</v>
      </c>
      <c r="E5" s="123">
        <v>85</v>
      </c>
    </row>
    <row r="6" spans="1:5" ht="13.5">
      <c r="A6" s="119">
        <v>1</v>
      </c>
      <c r="B6" s="119">
        <v>0.9922</v>
      </c>
      <c r="C6" s="119">
        <v>0.9922</v>
      </c>
      <c r="D6" s="119">
        <v>0.9932</v>
      </c>
      <c r="E6" s="120">
        <v>0.994</v>
      </c>
    </row>
    <row r="7" spans="1:5" ht="13.5">
      <c r="A7" s="54">
        <v>2</v>
      </c>
      <c r="B7" s="54">
        <v>0.9841</v>
      </c>
      <c r="C7" s="54">
        <v>0.9841</v>
      </c>
      <c r="D7" s="54">
        <v>0.9863</v>
      </c>
      <c r="E7" s="55">
        <v>0.988</v>
      </c>
    </row>
    <row r="8" spans="1:5" ht="13.5">
      <c r="A8" s="54">
        <v>3</v>
      </c>
      <c r="B8" s="54">
        <v>0.9759</v>
      </c>
      <c r="C8" s="54">
        <v>0.9759</v>
      </c>
      <c r="D8" s="54">
        <v>0.9792</v>
      </c>
      <c r="E8" s="54">
        <v>0.9817</v>
      </c>
    </row>
    <row r="9" spans="1:7" ht="13.5">
      <c r="A9" s="54">
        <v>4</v>
      </c>
      <c r="B9" s="54">
        <v>0.9673</v>
      </c>
      <c r="C9" s="54">
        <v>0.9673</v>
      </c>
      <c r="D9" s="54">
        <v>0.9719</v>
      </c>
      <c r="E9" s="54">
        <v>0.9754</v>
      </c>
      <c r="G9" s="9"/>
    </row>
    <row r="10" spans="1:7" ht="13.5">
      <c r="A10" s="54">
        <v>5</v>
      </c>
      <c r="B10" s="54">
        <v>0.9586</v>
      </c>
      <c r="C10" s="54">
        <v>0.9586</v>
      </c>
      <c r="D10" s="54">
        <v>0.9644</v>
      </c>
      <c r="E10" s="54">
        <v>0.9689</v>
      </c>
      <c r="G10" s="9"/>
    </row>
    <row r="11" spans="1:7" ht="13.5">
      <c r="A11" s="54">
        <v>6</v>
      </c>
      <c r="B11" s="54">
        <v>0.9496</v>
      </c>
      <c r="C11" s="54">
        <v>0.9496</v>
      </c>
      <c r="D11" s="54">
        <v>0.9568</v>
      </c>
      <c r="E11" s="54">
        <v>0.9622</v>
      </c>
      <c r="G11" s="9"/>
    </row>
    <row r="12" spans="1:5" ht="13.5">
      <c r="A12" s="54">
        <v>7</v>
      </c>
      <c r="B12" s="54">
        <v>0.9404</v>
      </c>
      <c r="C12" s="54">
        <v>0.9404</v>
      </c>
      <c r="D12" s="55">
        <v>0.949</v>
      </c>
      <c r="E12" s="54">
        <v>0.9554</v>
      </c>
    </row>
    <row r="13" spans="1:5" ht="13.5">
      <c r="A13" s="54">
        <v>8</v>
      </c>
      <c r="B13" s="54">
        <v>0.9309</v>
      </c>
      <c r="C13" s="54">
        <v>0.9309</v>
      </c>
      <c r="D13" s="55">
        <v>0.941</v>
      </c>
      <c r="E13" s="54">
        <v>0.9485</v>
      </c>
    </row>
    <row r="14" spans="1:5" ht="13.5">
      <c r="A14" s="54">
        <v>9</v>
      </c>
      <c r="B14" s="54">
        <v>0.9212</v>
      </c>
      <c r="C14" s="54">
        <v>0.9212</v>
      </c>
      <c r="D14" s="54">
        <v>0.9328</v>
      </c>
      <c r="E14" s="54">
        <v>0.9415</v>
      </c>
    </row>
    <row r="15" spans="1:5" ht="13.5">
      <c r="A15" s="54">
        <v>10</v>
      </c>
      <c r="B15" s="54">
        <v>0.9112</v>
      </c>
      <c r="C15" s="54">
        <v>0.9112</v>
      </c>
      <c r="D15" s="54">
        <v>0.9244</v>
      </c>
      <c r="E15" s="54">
        <v>0.9343</v>
      </c>
    </row>
    <row r="16" spans="1:5" ht="13.5">
      <c r="A16" s="54">
        <v>11</v>
      </c>
      <c r="B16" s="54">
        <v>0.9011</v>
      </c>
      <c r="C16" s="54">
        <v>0.9011</v>
      </c>
      <c r="D16" s="54">
        <v>0.9159</v>
      </c>
      <c r="E16" s="54">
        <v>0.9269</v>
      </c>
    </row>
    <row r="17" spans="1:5" ht="13.5">
      <c r="A17" s="54">
        <v>12</v>
      </c>
      <c r="B17" s="54">
        <v>0.8907</v>
      </c>
      <c r="C17" s="54">
        <v>0.8907</v>
      </c>
      <c r="D17" s="54">
        <v>0.9072</v>
      </c>
      <c r="E17" s="54">
        <v>0.9194</v>
      </c>
    </row>
    <row r="18" spans="1:5" ht="13.5">
      <c r="A18" s="54">
        <v>13</v>
      </c>
      <c r="B18" s="55">
        <v>0.88</v>
      </c>
      <c r="C18" s="55">
        <v>0.88</v>
      </c>
      <c r="D18" s="54">
        <v>0.8983</v>
      </c>
      <c r="E18" s="54">
        <v>0.9118</v>
      </c>
    </row>
    <row r="19" spans="1:5" ht="13.5">
      <c r="A19" s="54">
        <v>14</v>
      </c>
      <c r="B19" s="54">
        <v>0.8691</v>
      </c>
      <c r="C19" s="54">
        <v>0.8691</v>
      </c>
      <c r="D19" s="54">
        <v>0.8892</v>
      </c>
      <c r="E19" s="54">
        <v>0.9041</v>
      </c>
    </row>
    <row r="20" spans="1:5" ht="13.5">
      <c r="A20" s="54">
        <v>15</v>
      </c>
      <c r="B20" s="55">
        <v>0.858</v>
      </c>
      <c r="C20" s="55">
        <v>0.858</v>
      </c>
      <c r="D20" s="55">
        <v>0.88</v>
      </c>
      <c r="E20" s="54">
        <v>0.8962</v>
      </c>
    </row>
    <row r="21" spans="1:5" ht="13.5">
      <c r="A21" s="54">
        <v>16</v>
      </c>
      <c r="B21" s="54">
        <v>0.8466</v>
      </c>
      <c r="C21" s="54">
        <v>0.8466</v>
      </c>
      <c r="D21" s="54">
        <v>0.8706</v>
      </c>
      <c r="E21" s="54">
        <v>0.8882</v>
      </c>
    </row>
    <row r="22" spans="1:5" ht="13.5">
      <c r="A22" s="54">
        <v>17</v>
      </c>
      <c r="B22" s="55">
        <v>0.835</v>
      </c>
      <c r="C22" s="55">
        <v>0.835</v>
      </c>
      <c r="D22" s="55">
        <v>0.861</v>
      </c>
      <c r="E22" s="55">
        <v>0.88</v>
      </c>
    </row>
    <row r="23" spans="1:5" ht="13.5">
      <c r="A23" s="54">
        <v>18</v>
      </c>
      <c r="B23" s="54">
        <v>0.8232</v>
      </c>
      <c r="C23" s="54">
        <v>0.8232</v>
      </c>
      <c r="D23" s="54">
        <v>0.8512</v>
      </c>
      <c r="E23" s="54">
        <v>0.8717</v>
      </c>
    </row>
    <row r="24" spans="1:5" ht="13.5">
      <c r="A24" s="54">
        <v>19</v>
      </c>
      <c r="B24" s="55">
        <v>0.8111</v>
      </c>
      <c r="C24" s="55">
        <v>0.8111</v>
      </c>
      <c r="D24" s="55">
        <v>0.8412</v>
      </c>
      <c r="E24" s="55">
        <v>0.8633</v>
      </c>
    </row>
    <row r="25" spans="1:5" ht="13.5">
      <c r="A25" s="54">
        <v>20</v>
      </c>
      <c r="B25" s="54">
        <v>0.7988</v>
      </c>
      <c r="C25" s="54">
        <v>0.7988</v>
      </c>
      <c r="D25" s="54">
        <v>0.8311</v>
      </c>
      <c r="E25" s="54">
        <v>0.8547</v>
      </c>
    </row>
    <row r="26" spans="1:5" ht="13.5">
      <c r="A26" s="54">
        <v>21</v>
      </c>
      <c r="B26" s="55">
        <v>0.7863</v>
      </c>
      <c r="C26" s="55">
        <v>0.7863</v>
      </c>
      <c r="D26" s="55">
        <v>0.8208</v>
      </c>
      <c r="E26" s="55">
        <v>0.846</v>
      </c>
    </row>
    <row r="27" spans="1:5" ht="13.5">
      <c r="A27" s="54">
        <v>22</v>
      </c>
      <c r="B27" s="54">
        <v>0.7735</v>
      </c>
      <c r="C27" s="54">
        <v>0.7735</v>
      </c>
      <c r="D27" s="54">
        <v>0.8103</v>
      </c>
      <c r="E27" s="54">
        <v>0.8371</v>
      </c>
    </row>
    <row r="28" spans="1:5" ht="13.5">
      <c r="A28" s="54">
        <v>23</v>
      </c>
      <c r="B28" s="55">
        <v>0.7605</v>
      </c>
      <c r="C28" s="55">
        <v>0.7605</v>
      </c>
      <c r="D28" s="55">
        <v>0.7996</v>
      </c>
      <c r="E28" s="55">
        <v>0.8281</v>
      </c>
    </row>
    <row r="29" spans="1:5" ht="13.5">
      <c r="A29" s="54">
        <v>24</v>
      </c>
      <c r="B29" s="54">
        <v>0.7472</v>
      </c>
      <c r="C29" s="54">
        <v>0.7472</v>
      </c>
      <c r="D29" s="54">
        <v>0.7888</v>
      </c>
      <c r="E29" s="55">
        <v>0.819</v>
      </c>
    </row>
    <row r="30" spans="1:5" ht="13.5">
      <c r="A30" s="54">
        <v>25</v>
      </c>
      <c r="B30" s="55">
        <v>0.7337</v>
      </c>
      <c r="C30" s="55">
        <v>0.7337</v>
      </c>
      <c r="D30" s="55">
        <v>0.7778</v>
      </c>
      <c r="E30" s="55">
        <v>0.8097</v>
      </c>
    </row>
    <row r="31" spans="1:5" ht="13.5">
      <c r="A31" s="54">
        <v>26</v>
      </c>
      <c r="B31" s="55">
        <v>0.72</v>
      </c>
      <c r="C31" s="55">
        <v>0.72</v>
      </c>
      <c r="D31" s="54">
        <v>0.7666</v>
      </c>
      <c r="E31" s="55">
        <v>0.8003</v>
      </c>
    </row>
    <row r="32" spans="1:5" ht="13.5">
      <c r="A32" s="54">
        <v>27</v>
      </c>
      <c r="B32" s="55">
        <v>0.706</v>
      </c>
      <c r="C32" s="55">
        <v>0.706</v>
      </c>
      <c r="D32" s="55">
        <v>0.7552</v>
      </c>
      <c r="E32" s="55">
        <v>0.7907</v>
      </c>
    </row>
    <row r="33" spans="1:5" ht="13.5">
      <c r="A33" s="54">
        <v>28</v>
      </c>
      <c r="B33" s="55">
        <v>0.6918</v>
      </c>
      <c r="C33" s="55">
        <v>0.6918</v>
      </c>
      <c r="D33" s="54">
        <v>0.7436</v>
      </c>
      <c r="E33" s="55">
        <v>0.781</v>
      </c>
    </row>
    <row r="34" spans="1:5" ht="13.5">
      <c r="A34" s="54">
        <v>29</v>
      </c>
      <c r="B34" s="55">
        <v>0.6774</v>
      </c>
      <c r="C34" s="55">
        <v>0.6774</v>
      </c>
      <c r="D34" s="55">
        <v>0.7319</v>
      </c>
      <c r="E34" s="55">
        <v>0.7712</v>
      </c>
    </row>
    <row r="35" spans="1:5" ht="13.5">
      <c r="A35" s="54">
        <v>30</v>
      </c>
      <c r="B35" s="55">
        <v>0.6627</v>
      </c>
      <c r="C35" s="55">
        <v>0.6627</v>
      </c>
      <c r="D35" s="55">
        <v>0.72</v>
      </c>
      <c r="E35" s="55">
        <v>0.7612</v>
      </c>
    </row>
    <row r="36" spans="1:5" ht="13.5">
      <c r="A36" s="54">
        <v>31</v>
      </c>
      <c r="B36" s="55">
        <v>0.6478</v>
      </c>
      <c r="C36" s="55">
        <v>0.6478</v>
      </c>
      <c r="D36" s="55">
        <v>0.7079</v>
      </c>
      <c r="E36" s="55">
        <v>0.7511</v>
      </c>
    </row>
    <row r="37" spans="1:5" ht="13.5">
      <c r="A37" s="54">
        <v>32</v>
      </c>
      <c r="B37" s="55">
        <v>0.6327</v>
      </c>
      <c r="C37" s="55">
        <v>0.6327</v>
      </c>
      <c r="D37" s="55">
        <v>0.6956</v>
      </c>
      <c r="E37" s="55">
        <v>0.7409</v>
      </c>
    </row>
    <row r="38" spans="1:5" ht="13.5">
      <c r="A38" s="54">
        <v>33</v>
      </c>
      <c r="B38" s="55">
        <v>0.6173</v>
      </c>
      <c r="C38" s="55">
        <v>0.6173</v>
      </c>
      <c r="D38" s="55">
        <v>0.6832</v>
      </c>
      <c r="E38" s="55">
        <v>0.7305</v>
      </c>
    </row>
    <row r="39" spans="1:5" ht="13.5">
      <c r="A39" s="54">
        <v>34</v>
      </c>
      <c r="B39" s="55">
        <v>0.6017</v>
      </c>
      <c r="C39" s="55">
        <v>0.6017</v>
      </c>
      <c r="D39" s="55">
        <v>0.6706</v>
      </c>
      <c r="E39" s="55">
        <v>0.72</v>
      </c>
    </row>
    <row r="40" spans="1:5" ht="13.5">
      <c r="A40" s="54">
        <v>35</v>
      </c>
      <c r="B40" s="55">
        <v>0.5858</v>
      </c>
      <c r="C40" s="55">
        <v>0.5858</v>
      </c>
      <c r="D40" s="55">
        <v>0.6578</v>
      </c>
      <c r="E40" s="55">
        <v>0.7093</v>
      </c>
    </row>
    <row r="41" spans="1:5" ht="13.5">
      <c r="A41" s="54">
        <v>36</v>
      </c>
      <c r="B41" s="55">
        <v>0.5697</v>
      </c>
      <c r="C41" s="55">
        <v>0.5697</v>
      </c>
      <c r="D41" s="55">
        <v>0.6448</v>
      </c>
      <c r="E41" s="55">
        <v>0.6985</v>
      </c>
    </row>
    <row r="42" spans="1:5" ht="13.5">
      <c r="A42" s="54">
        <v>37</v>
      </c>
      <c r="B42" s="55">
        <v>0.5534</v>
      </c>
      <c r="C42" s="55">
        <v>0.5534</v>
      </c>
      <c r="D42" s="55">
        <v>0.6316</v>
      </c>
      <c r="E42" s="55">
        <v>0.6876</v>
      </c>
    </row>
    <row r="43" spans="1:5" ht="13.5">
      <c r="A43" s="54">
        <v>38</v>
      </c>
      <c r="B43" s="55">
        <v>0.5368</v>
      </c>
      <c r="C43" s="55">
        <v>0.5368</v>
      </c>
      <c r="D43" s="55">
        <v>0.6183</v>
      </c>
      <c r="E43" s="55">
        <v>0.6765</v>
      </c>
    </row>
    <row r="44" spans="1:5" ht="13.5">
      <c r="A44" s="54">
        <v>39</v>
      </c>
      <c r="B44" s="55">
        <v>0.52</v>
      </c>
      <c r="C44" s="55">
        <v>0.52</v>
      </c>
      <c r="D44" s="55">
        <v>0.6048</v>
      </c>
      <c r="E44" s="55">
        <v>0.6653</v>
      </c>
    </row>
    <row r="45" spans="1:5" ht="13.5">
      <c r="A45" s="54">
        <v>40</v>
      </c>
      <c r="B45" s="55">
        <v>0.503</v>
      </c>
      <c r="C45" s="55">
        <v>0.503</v>
      </c>
      <c r="D45" s="55">
        <v>0.5911</v>
      </c>
      <c r="E45" s="55">
        <v>0.654</v>
      </c>
    </row>
    <row r="46" spans="1:5" ht="13.5">
      <c r="A46" s="411">
        <v>41</v>
      </c>
      <c r="B46" s="410">
        <v>0.4857</v>
      </c>
      <c r="C46" s="410">
        <v>0.4857</v>
      </c>
      <c r="D46" s="410">
        <v>0.5772</v>
      </c>
      <c r="E46" s="410">
        <v>0.6425</v>
      </c>
    </row>
    <row r="47" spans="1:5" ht="13.5">
      <c r="A47" s="54">
        <v>42</v>
      </c>
      <c r="B47" s="55">
        <v>0.4682</v>
      </c>
      <c r="C47" s="55">
        <v>0.4682</v>
      </c>
      <c r="D47" s="55">
        <v>0.5632</v>
      </c>
      <c r="E47" s="55">
        <v>0.6309</v>
      </c>
    </row>
    <row r="48" spans="1:5" ht="6.75" customHeight="1" thickBot="1">
      <c r="A48" s="9"/>
      <c r="B48" s="416"/>
      <c r="C48" s="416"/>
      <c r="D48" s="416"/>
      <c r="E48" s="416"/>
    </row>
    <row r="49" spans="1:5" ht="13.5">
      <c r="A49" s="433">
        <v>43</v>
      </c>
      <c r="B49" s="428">
        <v>0.4504</v>
      </c>
      <c r="C49" s="428">
        <v>0.4504</v>
      </c>
      <c r="D49" s="428">
        <v>0.549</v>
      </c>
      <c r="E49" s="429">
        <v>0.6191</v>
      </c>
    </row>
    <row r="50" spans="1:5" ht="14.25" thickBot="1">
      <c r="A50" s="434">
        <v>44</v>
      </c>
      <c r="B50" s="431">
        <v>0.4324</v>
      </c>
      <c r="C50" s="431">
        <v>0.4324</v>
      </c>
      <c r="D50" s="431">
        <v>0.5346</v>
      </c>
      <c r="E50" s="432">
        <v>0.6072</v>
      </c>
    </row>
    <row r="51" spans="1:5" ht="13.5">
      <c r="A51" s="119">
        <v>45</v>
      </c>
      <c r="B51" s="120">
        <v>0.4142</v>
      </c>
      <c r="C51" s="120">
        <v>0.4142</v>
      </c>
      <c r="D51" s="120">
        <v>0.52</v>
      </c>
      <c r="E51" s="120">
        <v>0.5952</v>
      </c>
    </row>
    <row r="52" spans="1:5" ht="13.5">
      <c r="A52" s="54">
        <v>46</v>
      </c>
      <c r="B52" s="55">
        <v>0.3957</v>
      </c>
      <c r="C52" s="55">
        <v>0.3957</v>
      </c>
      <c r="D52" s="55">
        <v>0.5052</v>
      </c>
      <c r="E52" s="55">
        <v>0.583</v>
      </c>
    </row>
    <row r="53" spans="1:5" ht="13.5">
      <c r="A53" s="54">
        <v>47</v>
      </c>
      <c r="B53" s="55">
        <v>0.377</v>
      </c>
      <c r="C53" s="55">
        <v>0.377</v>
      </c>
      <c r="D53" s="55">
        <v>0.4903</v>
      </c>
      <c r="E53" s="55">
        <v>0.5707</v>
      </c>
    </row>
    <row r="54" spans="1:5" ht="13.5">
      <c r="A54" s="54">
        <v>48</v>
      </c>
      <c r="B54" s="55">
        <v>0.3581</v>
      </c>
      <c r="C54" s="55">
        <v>0.3581</v>
      </c>
      <c r="D54" s="55">
        <v>0.4752</v>
      </c>
      <c r="E54" s="55">
        <v>0.5582</v>
      </c>
    </row>
    <row r="55" spans="1:5" ht="13.5">
      <c r="A55" s="54">
        <v>49</v>
      </c>
      <c r="B55" s="55">
        <v>0.3389</v>
      </c>
      <c r="C55" s="55">
        <v>0.3389</v>
      </c>
      <c r="D55" s="55">
        <v>0.4599</v>
      </c>
      <c r="E55" s="55">
        <v>0.5456</v>
      </c>
    </row>
    <row r="56" spans="1:5" ht="13.5">
      <c r="A56" s="54">
        <v>50</v>
      </c>
      <c r="B56" s="55">
        <v>0.3195</v>
      </c>
      <c r="C56" s="55">
        <v>0.3195</v>
      </c>
      <c r="D56" s="55">
        <v>0.4444</v>
      </c>
      <c r="E56" s="55">
        <v>0.5329</v>
      </c>
    </row>
    <row r="57" spans="1:5" ht="13.5">
      <c r="A57" s="54">
        <v>51</v>
      </c>
      <c r="B57" s="55">
        <v>0.2999</v>
      </c>
      <c r="C57" s="55">
        <v>0.2999</v>
      </c>
      <c r="D57" s="55">
        <v>0.4288</v>
      </c>
      <c r="E57" s="55">
        <v>0.52</v>
      </c>
    </row>
    <row r="58" spans="1:5" ht="13.5">
      <c r="A58" s="54">
        <v>52</v>
      </c>
      <c r="B58" s="55">
        <v>0.28</v>
      </c>
      <c r="C58" s="55">
        <v>0.28</v>
      </c>
      <c r="D58" s="55">
        <v>0.413</v>
      </c>
      <c r="E58" s="55">
        <v>0.507</v>
      </c>
    </row>
    <row r="59" spans="1:5" ht="13.5">
      <c r="A59" s="54">
        <v>53</v>
      </c>
      <c r="B59" s="55">
        <v>0.2599</v>
      </c>
      <c r="C59" s="55">
        <v>0.2599</v>
      </c>
      <c r="D59" s="55">
        <v>0.397</v>
      </c>
      <c r="E59" s="55">
        <v>0.4938</v>
      </c>
    </row>
    <row r="60" spans="1:5" ht="13.5">
      <c r="A60" s="54">
        <v>54</v>
      </c>
      <c r="B60" s="55">
        <v>0.2395</v>
      </c>
      <c r="C60" s="55">
        <v>0.2395</v>
      </c>
      <c r="D60" s="55">
        <v>0.3808</v>
      </c>
      <c r="E60" s="55">
        <v>0.4806</v>
      </c>
    </row>
    <row r="61" spans="1:5" ht="13.5">
      <c r="A61" s="54">
        <v>55</v>
      </c>
      <c r="B61" s="55">
        <v>0.2189</v>
      </c>
      <c r="C61" s="55">
        <v>0.2189</v>
      </c>
      <c r="D61" s="55">
        <v>0.3644</v>
      </c>
      <c r="E61" s="55">
        <v>0.4671</v>
      </c>
    </row>
    <row r="62" spans="1:5" ht="13.5">
      <c r="A62" s="54">
        <v>56</v>
      </c>
      <c r="B62" s="54"/>
      <c r="C62" s="55">
        <v>0.1981</v>
      </c>
      <c r="D62" s="55">
        <v>0.3479</v>
      </c>
      <c r="E62" s="55">
        <v>0.4536</v>
      </c>
    </row>
    <row r="63" spans="1:5" ht="13.5">
      <c r="A63" s="54">
        <v>57</v>
      </c>
      <c r="B63" s="54"/>
      <c r="C63" s="55">
        <v>0.177</v>
      </c>
      <c r="D63" s="55">
        <v>0.3312</v>
      </c>
      <c r="E63" s="55">
        <v>0.4399</v>
      </c>
    </row>
    <row r="64" spans="1:5" ht="13.5">
      <c r="A64" s="54">
        <v>58</v>
      </c>
      <c r="B64" s="54"/>
      <c r="C64" s="55">
        <v>0.1557</v>
      </c>
      <c r="D64" s="55">
        <v>0.3143</v>
      </c>
      <c r="E64" s="55">
        <v>0.426</v>
      </c>
    </row>
    <row r="65" spans="1:5" ht="13.5">
      <c r="A65" s="54">
        <v>59</v>
      </c>
      <c r="B65" s="54"/>
      <c r="C65" s="55">
        <v>0.1342</v>
      </c>
      <c r="D65" s="55">
        <v>0.2972</v>
      </c>
      <c r="E65" s="55">
        <v>0.412</v>
      </c>
    </row>
    <row r="66" spans="1:5" ht="13.5">
      <c r="A66" s="54">
        <v>60</v>
      </c>
      <c r="B66" s="54"/>
      <c r="C66" s="55">
        <v>0.1124</v>
      </c>
      <c r="D66" s="55">
        <v>0.28</v>
      </c>
      <c r="E66" s="55">
        <v>0.3979</v>
      </c>
    </row>
    <row r="67" spans="1:5" ht="13.5">
      <c r="A67" s="54">
        <v>61</v>
      </c>
      <c r="B67" s="54"/>
      <c r="C67" s="55">
        <v>0.0904</v>
      </c>
      <c r="D67" s="55">
        <v>0.2626</v>
      </c>
      <c r="E67" s="55">
        <v>0.3837</v>
      </c>
    </row>
    <row r="68" spans="1:5" ht="13.5">
      <c r="A68" s="54">
        <v>62</v>
      </c>
      <c r="B68" s="54"/>
      <c r="C68" s="55">
        <v>0.0682</v>
      </c>
      <c r="D68" s="55">
        <v>0.245</v>
      </c>
      <c r="E68" s="55">
        <v>0.3693</v>
      </c>
    </row>
    <row r="69" spans="1:5" ht="13.5">
      <c r="A69" s="54">
        <v>63</v>
      </c>
      <c r="B69" s="54"/>
      <c r="C69" s="55">
        <v>0.0457</v>
      </c>
      <c r="D69" s="55">
        <v>0.2272</v>
      </c>
      <c r="E69" s="55">
        <v>0.3547</v>
      </c>
    </row>
    <row r="70" spans="1:5" ht="13.5">
      <c r="A70" s="54">
        <v>64</v>
      </c>
      <c r="B70" s="54"/>
      <c r="C70" s="55">
        <v>0.023</v>
      </c>
      <c r="D70" s="55">
        <v>0.2092</v>
      </c>
      <c r="E70" s="55">
        <v>0.3401</v>
      </c>
    </row>
    <row r="71" spans="1:5" ht="13.5">
      <c r="A71" s="54">
        <v>65</v>
      </c>
      <c r="B71" s="54"/>
      <c r="C71" s="55">
        <v>0</v>
      </c>
      <c r="D71" s="55">
        <v>0.1911</v>
      </c>
      <c r="E71" s="55">
        <v>0.3253</v>
      </c>
    </row>
    <row r="72" spans="1:5" ht="13.5">
      <c r="A72" s="54">
        <v>66</v>
      </c>
      <c r="B72" s="54"/>
      <c r="C72" s="54"/>
      <c r="D72" s="55">
        <v>0.1718</v>
      </c>
      <c r="E72" s="55">
        <v>0.3116</v>
      </c>
    </row>
    <row r="73" spans="1:5" ht="13.5">
      <c r="A73" s="54">
        <v>67</v>
      </c>
      <c r="B73" s="54"/>
      <c r="C73" s="54"/>
      <c r="D73" s="55">
        <v>0.1543</v>
      </c>
      <c r="E73" s="55">
        <v>0.2952</v>
      </c>
    </row>
    <row r="74" spans="1:5" ht="13.5">
      <c r="A74" s="54">
        <v>68</v>
      </c>
      <c r="B74" s="54"/>
      <c r="C74" s="54"/>
      <c r="D74" s="55">
        <v>0.1356</v>
      </c>
      <c r="E74" s="55">
        <v>0.28</v>
      </c>
    </row>
    <row r="75" spans="1:5" ht="13.5">
      <c r="A75" s="54">
        <v>69</v>
      </c>
      <c r="B75" s="54"/>
      <c r="C75" s="54"/>
      <c r="D75" s="55">
        <v>0.1168</v>
      </c>
      <c r="E75" s="55">
        <v>0.2646</v>
      </c>
    </row>
    <row r="76" spans="1:5" ht="13.5">
      <c r="A76" s="54">
        <v>70</v>
      </c>
      <c r="B76" s="54"/>
      <c r="C76" s="54"/>
      <c r="D76" s="55">
        <v>0.0978</v>
      </c>
      <c r="E76" s="55">
        <v>0.2491</v>
      </c>
    </row>
    <row r="77" spans="1:5" ht="13.5">
      <c r="A77" s="54">
        <v>71</v>
      </c>
      <c r="B77" s="54"/>
      <c r="C77" s="54"/>
      <c r="D77" s="55">
        <v>0.0786</v>
      </c>
      <c r="E77" s="55">
        <v>0.2335</v>
      </c>
    </row>
    <row r="78" spans="1:5" ht="13.5">
      <c r="A78" s="54">
        <v>72</v>
      </c>
      <c r="B78" s="54"/>
      <c r="C78" s="54"/>
      <c r="D78" s="55">
        <v>0.0592</v>
      </c>
      <c r="E78" s="55">
        <v>0.2177</v>
      </c>
    </row>
    <row r="79" spans="1:5" ht="13.5">
      <c r="A79" s="54">
        <v>73</v>
      </c>
      <c r="B79" s="54"/>
      <c r="C79" s="54"/>
      <c r="D79" s="55">
        <v>0.0396</v>
      </c>
      <c r="E79" s="55">
        <v>0.2018</v>
      </c>
    </row>
    <row r="80" spans="1:5" ht="13.5">
      <c r="A80" s="54">
        <v>74</v>
      </c>
      <c r="B80" s="54"/>
      <c r="C80" s="54"/>
      <c r="D80" s="55">
        <v>0.0199</v>
      </c>
      <c r="E80" s="55">
        <v>0.1857</v>
      </c>
    </row>
    <row r="81" spans="1:5" ht="13.5">
      <c r="A81" s="54">
        <v>75</v>
      </c>
      <c r="B81" s="54"/>
      <c r="C81" s="54"/>
      <c r="D81" s="55">
        <v>0</v>
      </c>
      <c r="E81" s="55">
        <v>0.1696</v>
      </c>
    </row>
    <row r="82" spans="1:5" ht="13.5">
      <c r="A82" s="54">
        <v>76</v>
      </c>
      <c r="B82" s="54"/>
      <c r="C82" s="54"/>
      <c r="D82" s="54"/>
      <c r="E82" s="55">
        <v>0.1532</v>
      </c>
    </row>
    <row r="83" spans="1:5" ht="13.5">
      <c r="A83" s="54">
        <v>77</v>
      </c>
      <c r="B83" s="54"/>
      <c r="C83" s="54"/>
      <c r="D83" s="54"/>
      <c r="E83" s="55">
        <v>0.1367</v>
      </c>
    </row>
    <row r="84" spans="1:5" ht="13.5">
      <c r="A84" s="54">
        <v>78</v>
      </c>
      <c r="B84" s="54"/>
      <c r="C84" s="54"/>
      <c r="D84" s="54"/>
      <c r="E84" s="55">
        <v>0.1201</v>
      </c>
    </row>
    <row r="85" spans="1:5" ht="13.5">
      <c r="A85" s="54">
        <v>79</v>
      </c>
      <c r="B85" s="54"/>
      <c r="C85" s="54"/>
      <c r="D85" s="54"/>
      <c r="E85" s="55">
        <v>0.1034</v>
      </c>
    </row>
    <row r="86" spans="1:5" ht="13.5">
      <c r="A86" s="54">
        <v>80</v>
      </c>
      <c r="B86" s="54"/>
      <c r="C86" s="54"/>
      <c r="D86" s="54"/>
      <c r="E86" s="55">
        <v>0.0865</v>
      </c>
    </row>
    <row r="87" spans="1:5" ht="13.5">
      <c r="A87" s="54">
        <v>81</v>
      </c>
      <c r="B87" s="54"/>
      <c r="C87" s="54"/>
      <c r="D87" s="54"/>
      <c r="E87" s="55">
        <v>0.0696</v>
      </c>
    </row>
    <row r="88" spans="1:5" ht="13.5">
      <c r="A88" s="54">
        <v>82</v>
      </c>
      <c r="B88" s="54"/>
      <c r="C88" s="54"/>
      <c r="D88" s="54"/>
      <c r="E88" s="55">
        <v>0.0523</v>
      </c>
    </row>
    <row r="89" spans="1:5" ht="13.5">
      <c r="A89" s="54">
        <v>83</v>
      </c>
      <c r="B89" s="54"/>
      <c r="C89" s="54"/>
      <c r="D89" s="54"/>
      <c r="E89" s="55">
        <v>0.035</v>
      </c>
    </row>
    <row r="90" spans="1:5" ht="13.5">
      <c r="A90" s="54">
        <v>84</v>
      </c>
      <c r="B90" s="54"/>
      <c r="C90" s="54"/>
      <c r="D90" s="54"/>
      <c r="E90" s="55">
        <v>0.0176</v>
      </c>
    </row>
    <row r="91" spans="1:5" ht="13.5">
      <c r="A91" s="54">
        <v>85</v>
      </c>
      <c r="B91" s="54"/>
      <c r="C91" s="54"/>
      <c r="D91" s="54"/>
      <c r="E91" s="55">
        <v>0</v>
      </c>
    </row>
    <row r="92" spans="1:5" ht="13.5">
      <c r="A92" s="397" t="s">
        <v>200</v>
      </c>
      <c r="B92" s="397"/>
      <c r="C92" s="397"/>
      <c r="D92" s="397"/>
      <c r="E92" s="397"/>
    </row>
    <row r="93" spans="1:5" ht="13.5">
      <c r="A93" s="397" t="s">
        <v>267</v>
      </c>
      <c r="B93" s="397"/>
      <c r="C93" s="397"/>
      <c r="D93" s="397"/>
      <c r="E93" s="397"/>
    </row>
  </sheetData>
  <sheetProtection/>
  <mergeCells count="6">
    <mergeCell ref="A3:E3"/>
    <mergeCell ref="A4:E4"/>
    <mergeCell ref="A92:E92"/>
    <mergeCell ref="A93:E93"/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31">
      <selection activeCell="A49" sqref="A49:E50"/>
    </sheetView>
  </sheetViews>
  <sheetFormatPr defaultColWidth="11.421875" defaultRowHeight="12.75"/>
  <cols>
    <col min="1" max="1" width="10.7109375" style="0" customWidth="1"/>
    <col min="7" max="7" width="12.57421875" style="0" customWidth="1"/>
    <col min="8" max="8" width="12.140625" style="0" customWidth="1"/>
    <col min="9" max="9" width="12.00390625" style="0" customWidth="1"/>
    <col min="11" max="12" width="3.140625" style="69" customWidth="1"/>
  </cols>
  <sheetData>
    <row r="1" spans="3:7" ht="20.25" customHeight="1">
      <c r="C1" s="398" t="s">
        <v>253</v>
      </c>
      <c r="D1" s="398"/>
      <c r="E1" s="398"/>
      <c r="F1" s="398"/>
      <c r="G1" s="398"/>
    </row>
    <row r="2" spans="3:7" ht="20.25" customHeight="1" thickBot="1">
      <c r="C2" s="399" t="s">
        <v>313</v>
      </c>
      <c r="D2" s="399"/>
      <c r="E2" s="399"/>
      <c r="F2" s="399"/>
      <c r="G2" s="399"/>
    </row>
    <row r="3" spans="1:12" ht="15">
      <c r="A3" s="132" t="s">
        <v>201</v>
      </c>
      <c r="B3" s="133">
        <v>65</v>
      </c>
      <c r="C3" s="1"/>
      <c r="D3" s="1"/>
      <c r="E3" s="1"/>
      <c r="F3" s="1"/>
      <c r="G3" s="1"/>
      <c r="H3" s="1"/>
      <c r="I3" s="1"/>
      <c r="J3" s="1"/>
      <c r="K3" s="67"/>
      <c r="L3" s="67"/>
    </row>
    <row r="4" spans="1:12" ht="13.5" thickBot="1">
      <c r="A4" s="134"/>
      <c r="B4" s="135"/>
      <c r="C4" s="40"/>
      <c r="D4" s="40"/>
      <c r="E4" s="40"/>
      <c r="F4" s="40"/>
      <c r="G4" s="40"/>
      <c r="H4" s="40"/>
      <c r="I4" s="40"/>
      <c r="J4" s="40"/>
      <c r="K4" s="48"/>
      <c r="L4" s="67"/>
    </row>
    <row r="5" spans="1:12" ht="28.5" customHeight="1" thickBot="1">
      <c r="A5" s="131"/>
      <c r="B5" s="400" t="s">
        <v>202</v>
      </c>
      <c r="C5" s="400"/>
      <c r="D5" s="400"/>
      <c r="E5" s="400"/>
      <c r="F5" s="400"/>
      <c r="G5" s="400"/>
      <c r="H5" s="400"/>
      <c r="I5" s="400"/>
      <c r="J5" s="400"/>
      <c r="K5" s="129"/>
      <c r="L5" s="130"/>
    </row>
    <row r="6" spans="1:12" ht="26.25" thickBot="1">
      <c r="A6" s="126" t="s">
        <v>203</v>
      </c>
      <c r="B6" s="127" t="s">
        <v>204</v>
      </c>
      <c r="C6" s="128" t="s">
        <v>205</v>
      </c>
      <c r="D6" s="128" t="s">
        <v>206</v>
      </c>
      <c r="E6" s="128" t="s">
        <v>207</v>
      </c>
      <c r="F6" s="128" t="s">
        <v>208</v>
      </c>
      <c r="G6" s="128" t="s">
        <v>209</v>
      </c>
      <c r="H6" s="128" t="s">
        <v>210</v>
      </c>
      <c r="I6" s="128" t="s">
        <v>211</v>
      </c>
      <c r="J6" s="128" t="s">
        <v>212</v>
      </c>
      <c r="K6" s="129"/>
      <c r="L6" s="130"/>
    </row>
    <row r="7" spans="1:12" ht="14.25">
      <c r="A7" s="124"/>
      <c r="B7" s="125">
        <v>1</v>
      </c>
      <c r="C7" s="125">
        <f>1-0.0032</f>
        <v>0.9968</v>
      </c>
      <c r="D7" s="125">
        <f>1-0.0252</f>
        <v>0.9748</v>
      </c>
      <c r="E7" s="125">
        <f>1-0.0809</f>
        <v>0.9191</v>
      </c>
      <c r="F7" s="125">
        <f>1-0.1801</f>
        <v>0.8199</v>
      </c>
      <c r="G7" s="125">
        <f>1-0.332</f>
        <v>0.6679999999999999</v>
      </c>
      <c r="H7" s="125">
        <f>1-0.526</f>
        <v>0.474</v>
      </c>
      <c r="I7" s="125">
        <f>1-0.752</f>
        <v>0.248</v>
      </c>
      <c r="J7" s="125">
        <v>0.1</v>
      </c>
      <c r="K7" s="97"/>
      <c r="L7" s="97"/>
    </row>
    <row r="8" spans="1:12" ht="14.25">
      <c r="A8" s="56">
        <v>0</v>
      </c>
      <c r="B8" s="57">
        <v>1</v>
      </c>
      <c r="C8" s="58">
        <v>0.99</v>
      </c>
      <c r="D8" s="58">
        <v>0.975</v>
      </c>
      <c r="E8" s="58">
        <v>0.92</v>
      </c>
      <c r="F8" s="58">
        <v>0.82</v>
      </c>
      <c r="G8" s="58">
        <v>0.66</v>
      </c>
      <c r="H8" s="58">
        <v>0.47</v>
      </c>
      <c r="I8" s="58">
        <v>0.25</v>
      </c>
      <c r="J8" s="58">
        <v>0.135</v>
      </c>
      <c r="K8" s="68"/>
      <c r="L8" s="68"/>
    </row>
    <row r="9" spans="1:12" ht="14.25">
      <c r="A9" s="56">
        <v>1</v>
      </c>
      <c r="B9" s="55">
        <f>(1-(A9/L9)^1.4)*1</f>
        <v>0.9971031813976786</v>
      </c>
      <c r="C9" s="55">
        <f>(1-(A9/L9)^1.4)*0.99</f>
        <v>0.9871321495837018</v>
      </c>
      <c r="D9" s="55">
        <f>(1-(K9/L9)^1.4)*0.975</f>
        <v>0.9721756018627367</v>
      </c>
      <c r="E9" s="55">
        <f>(1-((K9/L9)^1.4))*0.92</f>
        <v>0.9173349268858644</v>
      </c>
      <c r="F9" s="55">
        <f>(1-((K9/L9)^1.4))*0.82</f>
        <v>0.8176246087460964</v>
      </c>
      <c r="G9" s="55">
        <f aca="true" t="shared" si="0" ref="G9:G59">(1-((K9/L9)^1.4))*0.66</f>
        <v>0.658088099722468</v>
      </c>
      <c r="H9" s="55">
        <f>(1-((K9/L9)^1.4))*0.47</f>
        <v>0.4686384952569089</v>
      </c>
      <c r="I9" s="55">
        <f>(1-(K9/L9)^1.4)*0.25</f>
        <v>0.24927579534941965</v>
      </c>
      <c r="J9" s="55">
        <f>(1-((A9/L9)^1.4))*0.135</f>
        <v>0.13460892948868663</v>
      </c>
      <c r="K9" s="59">
        <v>1</v>
      </c>
      <c r="L9" s="68">
        <v>65</v>
      </c>
    </row>
    <row r="10" spans="1:12" ht="14.25">
      <c r="A10" s="56">
        <v>2</v>
      </c>
      <c r="B10" s="55">
        <f>(1-(A10/L10)^1.4)*1</f>
        <v>0.9923552498763257</v>
      </c>
      <c r="C10" s="55">
        <f>(1-(A10/L10)^1.4)*0.99</f>
        <v>0.9824316973775624</v>
      </c>
      <c r="D10" s="55">
        <f>(1-(K10/L10)^1.4)*0.975</f>
        <v>0.9675463686294176</v>
      </c>
      <c r="E10" s="55">
        <f aca="true" t="shared" si="1" ref="E10:E58">(1-((K10/L10)^1.4))*0.92</f>
        <v>0.9129668298862197</v>
      </c>
      <c r="F10" s="55">
        <f aca="true" t="shared" si="2" ref="F10:F59">(1-((K10/L10)^1.4))*0.82</f>
        <v>0.813731304898587</v>
      </c>
      <c r="G10" s="55">
        <f t="shared" si="0"/>
        <v>0.6549544649183751</v>
      </c>
      <c r="H10" s="55">
        <f aca="true" t="shared" si="3" ref="H10:H59">(1-((K10/L10)^1.4))*0.47</f>
        <v>0.46640696744187304</v>
      </c>
      <c r="I10" s="55">
        <f>(1-(K10/L10)^1.4)*0.25</f>
        <v>0.24808881246908143</v>
      </c>
      <c r="J10" s="55">
        <f>(1-((A10/L10)^1.4))*0.135</f>
        <v>0.13396795873330397</v>
      </c>
      <c r="K10" s="59">
        <v>2</v>
      </c>
      <c r="L10" s="68">
        <v>65</v>
      </c>
    </row>
    <row r="11" spans="1:12" ht="14.25">
      <c r="A11" s="56">
        <v>3</v>
      </c>
      <c r="B11" s="55">
        <f>(1-(A11/L11)^1.4)*1</f>
        <v>0.9865137546206557</v>
      </c>
      <c r="C11" s="55">
        <f>(1-(A11/L11)^1.4)*0.99</f>
        <v>0.9766486170744492</v>
      </c>
      <c r="D11" s="55">
        <f aca="true" t="shared" si="4" ref="D11:D59">(1-(K11/L11)^1.4)*0.975</f>
        <v>0.9618509107551393</v>
      </c>
      <c r="E11" s="55">
        <f t="shared" si="1"/>
        <v>0.9075926542510033</v>
      </c>
      <c r="F11" s="55">
        <f t="shared" si="2"/>
        <v>0.8089412787889376</v>
      </c>
      <c r="G11" s="55">
        <f t="shared" si="0"/>
        <v>0.6510990780496329</v>
      </c>
      <c r="H11" s="55">
        <f t="shared" si="3"/>
        <v>0.46366146467170816</v>
      </c>
      <c r="I11" s="55">
        <f>(1-(K11/L11)^1.4)*0.25</f>
        <v>0.24662843865516393</v>
      </c>
      <c r="J11" s="55">
        <f aca="true" t="shared" si="5" ref="J11:J59">(1-((A11/L11)^1.4))*0.135</f>
        <v>0.13317935687378854</v>
      </c>
      <c r="K11" s="59">
        <v>3</v>
      </c>
      <c r="L11" s="68">
        <v>65</v>
      </c>
    </row>
    <row r="12" spans="1:12" ht="14.25">
      <c r="A12" s="56">
        <v>4</v>
      </c>
      <c r="B12" s="55">
        <f>(1-(A12/L12)^1.4)*1</f>
        <v>0.9798253834718594</v>
      </c>
      <c r="C12" s="55">
        <f aca="true" t="shared" si="6" ref="C12:C50">(1-(A12/L12)^1.4)*0.99</f>
        <v>0.9700271296371409</v>
      </c>
      <c r="D12" s="55">
        <f t="shared" si="4"/>
        <v>0.955329748885063</v>
      </c>
      <c r="E12" s="55">
        <f t="shared" si="1"/>
        <v>0.9014393527941107</v>
      </c>
      <c r="F12" s="55">
        <f t="shared" si="2"/>
        <v>0.8034568144469247</v>
      </c>
      <c r="G12" s="55">
        <f t="shared" si="0"/>
        <v>0.6466847530914273</v>
      </c>
      <c r="H12" s="55">
        <f t="shared" si="3"/>
        <v>0.4605179302317739</v>
      </c>
      <c r="I12" s="55">
        <f aca="true" t="shared" si="7" ref="I12:I34">(1-(K12/L12)^1.4)*0.25</f>
        <v>0.24495634586796486</v>
      </c>
      <c r="J12" s="55">
        <f t="shared" si="5"/>
        <v>0.13227642676870102</v>
      </c>
      <c r="K12" s="59">
        <v>4</v>
      </c>
      <c r="L12" s="68">
        <v>65</v>
      </c>
    </row>
    <row r="13" spans="1:12" ht="14.25">
      <c r="A13" s="56">
        <v>5</v>
      </c>
      <c r="B13" s="55">
        <f>(1-(A13/L13)^1.4)*1</f>
        <v>0.9724272992897274</v>
      </c>
      <c r="C13" s="55">
        <f t="shared" si="6"/>
        <v>0.9627030262968301</v>
      </c>
      <c r="D13" s="55">
        <f t="shared" si="4"/>
        <v>0.9481166168074842</v>
      </c>
      <c r="E13" s="55">
        <f t="shared" si="1"/>
        <v>0.8946331153465492</v>
      </c>
      <c r="F13" s="55">
        <f t="shared" si="2"/>
        <v>0.7973903854175765</v>
      </c>
      <c r="G13" s="55">
        <f t="shared" si="0"/>
        <v>0.6418020175312201</v>
      </c>
      <c r="H13" s="55">
        <f t="shared" si="3"/>
        <v>0.45704083066617185</v>
      </c>
      <c r="I13" s="55">
        <f t="shared" si="7"/>
        <v>0.24310682482243184</v>
      </c>
      <c r="J13" s="55">
        <f t="shared" si="5"/>
        <v>0.1312776854041132</v>
      </c>
      <c r="K13" s="59">
        <v>5</v>
      </c>
      <c r="L13" s="68">
        <v>65</v>
      </c>
    </row>
    <row r="14" spans="1:12" ht="14.25">
      <c r="A14" s="56">
        <v>6</v>
      </c>
      <c r="B14" s="55">
        <f aca="true" t="shared" si="8" ref="B14:B21">(1-(A14/L14)^1.4)*1</f>
        <v>0.9644095850706615</v>
      </c>
      <c r="C14" s="55">
        <f t="shared" si="6"/>
        <v>0.954765489219955</v>
      </c>
      <c r="D14" s="55">
        <f t="shared" si="4"/>
        <v>0.940299345443895</v>
      </c>
      <c r="E14" s="55">
        <f t="shared" si="1"/>
        <v>0.8872568182650087</v>
      </c>
      <c r="F14" s="55">
        <f t="shared" si="2"/>
        <v>0.7908158597579424</v>
      </c>
      <c r="G14" s="55">
        <f t="shared" si="0"/>
        <v>0.6365103261466366</v>
      </c>
      <c r="H14" s="55">
        <f t="shared" si="3"/>
        <v>0.4532725049832109</v>
      </c>
      <c r="I14" s="55">
        <f t="shared" si="7"/>
        <v>0.2411023962676654</v>
      </c>
      <c r="J14" s="55">
        <f t="shared" si="5"/>
        <v>0.13019529398453933</v>
      </c>
      <c r="K14" s="59">
        <v>6</v>
      </c>
      <c r="L14" s="68">
        <v>65</v>
      </c>
    </row>
    <row r="15" spans="1:12" ht="14.25">
      <c r="A15" s="56">
        <v>7</v>
      </c>
      <c r="B15" s="55">
        <f t="shared" si="8"/>
        <v>0.9558370010881013</v>
      </c>
      <c r="C15" s="55">
        <f t="shared" si="6"/>
        <v>0.9462786310772203</v>
      </c>
      <c r="D15" s="55">
        <f t="shared" si="4"/>
        <v>0.9319410760608988</v>
      </c>
      <c r="E15" s="55">
        <f t="shared" si="1"/>
        <v>0.8793700410010532</v>
      </c>
      <c r="F15" s="55">
        <f t="shared" si="2"/>
        <v>0.7837863408922431</v>
      </c>
      <c r="G15" s="55">
        <f t="shared" si="0"/>
        <v>0.630852420718147</v>
      </c>
      <c r="H15" s="55">
        <f t="shared" si="3"/>
        <v>0.4492433905114076</v>
      </c>
      <c r="I15" s="55">
        <f t="shared" si="7"/>
        <v>0.23895925027202533</v>
      </c>
      <c r="J15" s="55">
        <f t="shared" si="5"/>
        <v>0.12903799514689368</v>
      </c>
      <c r="K15" s="59">
        <v>7</v>
      </c>
      <c r="L15" s="68">
        <v>65</v>
      </c>
    </row>
    <row r="16" spans="1:12" ht="14.25">
      <c r="A16" s="56">
        <v>8</v>
      </c>
      <c r="B16" s="55">
        <f t="shared" si="8"/>
        <v>0.946758867788618</v>
      </c>
      <c r="C16" s="55">
        <f t="shared" si="6"/>
        <v>0.9372912791107317</v>
      </c>
      <c r="D16" s="55">
        <f t="shared" si="4"/>
        <v>0.9230898960939025</v>
      </c>
      <c r="E16" s="55">
        <f t="shared" si="1"/>
        <v>0.8710181583655285</v>
      </c>
      <c r="F16" s="55">
        <f t="shared" si="2"/>
        <v>0.7763422715866667</v>
      </c>
      <c r="G16" s="55">
        <f t="shared" si="0"/>
        <v>0.6248608527404879</v>
      </c>
      <c r="H16" s="55">
        <f t="shared" si="3"/>
        <v>0.44497666786065043</v>
      </c>
      <c r="I16" s="55">
        <f t="shared" si="7"/>
        <v>0.2366897169471545</v>
      </c>
      <c r="J16" s="55">
        <f t="shared" si="5"/>
        <v>0.12781244715146342</v>
      </c>
      <c r="K16" s="59">
        <v>8</v>
      </c>
      <c r="L16" s="68">
        <v>65</v>
      </c>
    </row>
    <row r="17" spans="1:12" ht="14.25">
      <c r="A17" s="56">
        <v>9</v>
      </c>
      <c r="B17" s="55">
        <f t="shared" si="8"/>
        <v>0.9372142893979841</v>
      </c>
      <c r="C17" s="55">
        <f t="shared" si="6"/>
        <v>0.9278421465040043</v>
      </c>
      <c r="D17" s="55">
        <f t="shared" si="4"/>
        <v>0.9137839321630346</v>
      </c>
      <c r="E17" s="55">
        <f t="shared" si="1"/>
        <v>0.8622371462461454</v>
      </c>
      <c r="F17" s="55">
        <f t="shared" si="2"/>
        <v>0.7685157173063469</v>
      </c>
      <c r="G17" s="55">
        <f t="shared" si="0"/>
        <v>0.6185614310026696</v>
      </c>
      <c r="H17" s="55">
        <f t="shared" si="3"/>
        <v>0.44049071601705253</v>
      </c>
      <c r="I17" s="55">
        <f t="shared" si="7"/>
        <v>0.23430357234949603</v>
      </c>
      <c r="J17" s="55">
        <f>(1-((A17/L17)^1.4))*0.135</f>
        <v>0.12652392906872786</v>
      </c>
      <c r="K17" s="59">
        <v>9</v>
      </c>
      <c r="L17" s="68">
        <v>65</v>
      </c>
    </row>
    <row r="18" spans="1:12" ht="14.25">
      <c r="A18" s="56">
        <v>10</v>
      </c>
      <c r="B18" s="55">
        <f t="shared" si="8"/>
        <v>0.9272352065828439</v>
      </c>
      <c r="C18" s="55">
        <f t="shared" si="6"/>
        <v>0.9179628545170154</v>
      </c>
      <c r="D18" s="55">
        <f t="shared" si="4"/>
        <v>0.9040543264182728</v>
      </c>
      <c r="E18" s="55">
        <f t="shared" si="1"/>
        <v>0.8530563900562164</v>
      </c>
      <c r="F18" s="55">
        <f t="shared" si="2"/>
        <v>0.7603328693979319</v>
      </c>
      <c r="G18" s="55">
        <f t="shared" si="0"/>
        <v>0.611975236344677</v>
      </c>
      <c r="H18" s="55">
        <f t="shared" si="3"/>
        <v>0.43580054709393656</v>
      </c>
      <c r="I18" s="55">
        <f t="shared" si="7"/>
        <v>0.23180880164571097</v>
      </c>
      <c r="J18" s="55">
        <f t="shared" si="5"/>
        <v>0.12517675288868393</v>
      </c>
      <c r="K18" s="59">
        <v>10</v>
      </c>
      <c r="L18" s="68">
        <v>65</v>
      </c>
    </row>
    <row r="19" spans="1:12" ht="14.25">
      <c r="A19" s="56">
        <v>11</v>
      </c>
      <c r="B19" s="55">
        <f t="shared" si="8"/>
        <v>0.916848313916511</v>
      </c>
      <c r="C19" s="55">
        <f>(1-(A19/L19)^1.4)*0.99</f>
        <v>0.9076798307773459</v>
      </c>
      <c r="D19" s="55">
        <f t="shared" si="4"/>
        <v>0.8939271060685982</v>
      </c>
      <c r="E19" s="55">
        <f t="shared" si="1"/>
        <v>0.8435004488031902</v>
      </c>
      <c r="F19" s="55">
        <f t="shared" si="2"/>
        <v>0.751815617411539</v>
      </c>
      <c r="G19" s="55">
        <f t="shared" si="0"/>
        <v>0.6051198871848973</v>
      </c>
      <c r="H19" s="55">
        <f t="shared" si="3"/>
        <v>0.43091870754076017</v>
      </c>
      <c r="I19" s="55">
        <f t="shared" si="7"/>
        <v>0.22921207847912775</v>
      </c>
      <c r="J19" s="55">
        <f t="shared" si="5"/>
        <v>0.12377452237872899</v>
      </c>
      <c r="K19" s="59">
        <v>11</v>
      </c>
      <c r="L19" s="68">
        <v>65</v>
      </c>
    </row>
    <row r="20" spans="1:12" ht="14.25">
      <c r="A20" s="56">
        <v>12</v>
      </c>
      <c r="B20" s="55">
        <f t="shared" si="8"/>
        <v>0.9060763319060964</v>
      </c>
      <c r="C20" s="55">
        <f t="shared" si="6"/>
        <v>0.8970155685870354</v>
      </c>
      <c r="D20" s="55">
        <f t="shared" si="4"/>
        <v>0.883424423608444</v>
      </c>
      <c r="E20" s="55">
        <f t="shared" si="1"/>
        <v>0.8335902253536087</v>
      </c>
      <c r="F20" s="55">
        <f t="shared" si="2"/>
        <v>0.742982592162999</v>
      </c>
      <c r="G20" s="55">
        <f t="shared" si="0"/>
        <v>0.5980103790580237</v>
      </c>
      <c r="H20" s="55">
        <f t="shared" si="3"/>
        <v>0.4258558759958653</v>
      </c>
      <c r="I20" s="55">
        <f t="shared" si="7"/>
        <v>0.2265190829765241</v>
      </c>
      <c r="J20" s="55">
        <f t="shared" si="5"/>
        <v>0.12232030480732302</v>
      </c>
      <c r="K20" s="59">
        <v>12</v>
      </c>
      <c r="L20" s="68">
        <v>65</v>
      </c>
    </row>
    <row r="21" spans="1:12" ht="14.25">
      <c r="A21" s="56">
        <v>13</v>
      </c>
      <c r="B21" s="55">
        <f t="shared" si="8"/>
        <v>0.8949388878238493</v>
      </c>
      <c r="C21" s="55">
        <f t="shared" si="6"/>
        <v>0.8859894989456109</v>
      </c>
      <c r="D21" s="55">
        <f t="shared" si="4"/>
        <v>0.8725654156282531</v>
      </c>
      <c r="E21" s="55">
        <f t="shared" si="1"/>
        <v>0.8233437767979415</v>
      </c>
      <c r="F21" s="55">
        <f t="shared" si="2"/>
        <v>0.7338498880155564</v>
      </c>
      <c r="G21" s="55">
        <f t="shared" si="0"/>
        <v>0.5906596659637406</v>
      </c>
      <c r="H21" s="55">
        <f t="shared" si="3"/>
        <v>0.42062127727720916</v>
      </c>
      <c r="I21" s="55">
        <f t="shared" si="7"/>
        <v>0.22373472195596233</v>
      </c>
      <c r="J21" s="55">
        <f t="shared" si="5"/>
        <v>0.12081674985621967</v>
      </c>
      <c r="K21" s="59">
        <v>13</v>
      </c>
      <c r="L21" s="68">
        <v>65</v>
      </c>
    </row>
    <row r="22" spans="1:12" ht="14.25">
      <c r="A22" s="56">
        <v>14</v>
      </c>
      <c r="B22" s="55">
        <f>(1-(A22/L22)^1.4)*1</f>
        <v>0.8834531471445899</v>
      </c>
      <c r="C22" s="55">
        <f t="shared" si="6"/>
        <v>0.874618615673144</v>
      </c>
      <c r="D22" s="55">
        <f t="shared" si="4"/>
        <v>0.8613668184659751</v>
      </c>
      <c r="E22" s="55">
        <f t="shared" si="1"/>
        <v>0.8127768953730228</v>
      </c>
      <c r="F22" s="55">
        <f t="shared" si="2"/>
        <v>0.7244315806585636</v>
      </c>
      <c r="G22" s="55">
        <f t="shared" si="0"/>
        <v>0.5830790771154294</v>
      </c>
      <c r="H22" s="55">
        <f t="shared" si="3"/>
        <v>0.41522297915795725</v>
      </c>
      <c r="I22" s="55">
        <f t="shared" si="7"/>
        <v>0.22086328678614747</v>
      </c>
      <c r="J22" s="55">
        <f t="shared" si="5"/>
        <v>0.11926617486451964</v>
      </c>
      <c r="K22" s="59">
        <v>14</v>
      </c>
      <c r="L22" s="68">
        <v>65</v>
      </c>
    </row>
    <row r="23" spans="1:12" ht="14.25">
      <c r="A23" s="56">
        <v>15</v>
      </c>
      <c r="B23" s="55">
        <f>(1-(A23/L23)^1.4)*1</f>
        <v>0.8716342793256118</v>
      </c>
      <c r="C23" s="55">
        <f t="shared" si="6"/>
        <v>0.8629179365323556</v>
      </c>
      <c r="D23" s="55">
        <f t="shared" si="4"/>
        <v>0.8498434223424715</v>
      </c>
      <c r="E23" s="55">
        <f t="shared" si="1"/>
        <v>0.8019035369795628</v>
      </c>
      <c r="F23" s="55">
        <f t="shared" si="2"/>
        <v>0.7147401090470016</v>
      </c>
      <c r="G23" s="55">
        <f t="shared" si="0"/>
        <v>0.5752786243549038</v>
      </c>
      <c r="H23" s="55">
        <f t="shared" si="3"/>
        <v>0.4096681112830375</v>
      </c>
      <c r="I23" s="55">
        <f t="shared" si="7"/>
        <v>0.21790856983140294</v>
      </c>
      <c r="J23" s="55">
        <f>(1-((A23/L23)^1.4))*0.135</f>
        <v>0.1176706277089576</v>
      </c>
      <c r="K23" s="59">
        <v>15</v>
      </c>
      <c r="L23" s="68">
        <v>65</v>
      </c>
    </row>
    <row r="24" spans="1:12" ht="14.25">
      <c r="A24" s="56">
        <v>16</v>
      </c>
      <c r="B24" s="55">
        <f aca="true" t="shared" si="9" ref="B24:B29">(1-(A24/L24)^1.4)*1</f>
        <v>0.8594958097371517</v>
      </c>
      <c r="C24" s="55">
        <f t="shared" si="6"/>
        <v>0.8509008516397801</v>
      </c>
      <c r="D24" s="55">
        <f t="shared" si="4"/>
        <v>0.8380084144937229</v>
      </c>
      <c r="E24" s="55">
        <f t="shared" si="1"/>
        <v>0.7907361449581796</v>
      </c>
      <c r="F24" s="55">
        <f t="shared" si="2"/>
        <v>0.7047865639844644</v>
      </c>
      <c r="G24" s="55">
        <f t="shared" si="0"/>
        <v>0.5672672344265202</v>
      </c>
      <c r="H24" s="55">
        <f t="shared" si="3"/>
        <v>0.40396303057646127</v>
      </c>
      <c r="I24" s="55">
        <f t="shared" si="7"/>
        <v>0.21487395243428792</v>
      </c>
      <c r="J24" s="55">
        <f t="shared" si="5"/>
        <v>0.11603193431451549</v>
      </c>
      <c r="K24" s="59">
        <v>16</v>
      </c>
      <c r="L24" s="68">
        <v>65</v>
      </c>
    </row>
    <row r="25" spans="1:12" ht="14.25">
      <c r="A25" s="56">
        <v>17</v>
      </c>
      <c r="B25" s="55">
        <f t="shared" si="9"/>
        <v>0.8470498910674363</v>
      </c>
      <c r="C25" s="55">
        <f t="shared" si="6"/>
        <v>0.8385793921567619</v>
      </c>
      <c r="D25" s="55">
        <f t="shared" si="4"/>
        <v>0.8258736437907505</v>
      </c>
      <c r="E25" s="55">
        <f t="shared" si="1"/>
        <v>0.7792858997820414</v>
      </c>
      <c r="F25" s="55">
        <f t="shared" si="2"/>
        <v>0.6945809106752977</v>
      </c>
      <c r="G25" s="55">
        <f t="shared" si="0"/>
        <v>0.559052928104508</v>
      </c>
      <c r="H25" s="55">
        <f t="shared" si="3"/>
        <v>0.3981134488016951</v>
      </c>
      <c r="I25" s="55">
        <f t="shared" si="7"/>
        <v>0.21176247276685908</v>
      </c>
      <c r="J25" s="55">
        <f t="shared" si="5"/>
        <v>0.11435173529410392</v>
      </c>
      <c r="K25" s="59">
        <v>17</v>
      </c>
      <c r="L25" s="68">
        <v>65</v>
      </c>
    </row>
    <row r="26" spans="1:12" ht="14.25">
      <c r="A26" s="56">
        <v>18</v>
      </c>
      <c r="B26" s="55">
        <f t="shared" si="9"/>
        <v>0.8343075163542849</v>
      </c>
      <c r="C26" s="55">
        <f t="shared" si="6"/>
        <v>0.8259644411907421</v>
      </c>
      <c r="D26" s="55">
        <f t="shared" si="4"/>
        <v>0.8134498284454278</v>
      </c>
      <c r="E26" s="55">
        <f t="shared" si="1"/>
        <v>0.7675629150459421</v>
      </c>
      <c r="F26" s="55">
        <f t="shared" si="2"/>
        <v>0.6841321634105135</v>
      </c>
      <c r="G26" s="55">
        <f t="shared" si="0"/>
        <v>0.550642960793828</v>
      </c>
      <c r="H26" s="55">
        <f t="shared" si="3"/>
        <v>0.39212453268651387</v>
      </c>
      <c r="I26" s="55">
        <f t="shared" si="7"/>
        <v>0.20857687908857123</v>
      </c>
      <c r="J26" s="55">
        <f t="shared" si="5"/>
        <v>0.11263151470782846</v>
      </c>
      <c r="K26" s="59">
        <v>18</v>
      </c>
      <c r="L26" s="68">
        <v>65</v>
      </c>
    </row>
    <row r="27" spans="1:12" ht="14.25">
      <c r="A27" s="56">
        <v>19</v>
      </c>
      <c r="B27" s="55">
        <f t="shared" si="9"/>
        <v>0.8212786887908229</v>
      </c>
      <c r="C27" s="55">
        <f>(1-(A27/L27)^1.4)*0.99</f>
        <v>0.8130659019029146</v>
      </c>
      <c r="D27" s="55">
        <f t="shared" si="4"/>
        <v>0.8007467215710523</v>
      </c>
      <c r="E27" s="55">
        <f t="shared" si="1"/>
        <v>0.7555763936875571</v>
      </c>
      <c r="F27" s="55">
        <f t="shared" si="2"/>
        <v>0.6734485248084747</v>
      </c>
      <c r="G27" s="55">
        <f t="shared" si="0"/>
        <v>0.5420439346019431</v>
      </c>
      <c r="H27" s="55">
        <f t="shared" si="3"/>
        <v>0.38600098373168673</v>
      </c>
      <c r="I27" s="55">
        <f t="shared" si="7"/>
        <v>0.20531967219770572</v>
      </c>
      <c r="J27" s="55">
        <f t="shared" si="5"/>
        <v>0.1108726229867611</v>
      </c>
      <c r="K27" s="59">
        <v>19</v>
      </c>
      <c r="L27" s="68">
        <v>65</v>
      </c>
    </row>
    <row r="28" spans="1:12" ht="14.25">
      <c r="A28" s="56">
        <v>20</v>
      </c>
      <c r="B28" s="55">
        <f t="shared" si="9"/>
        <v>0.8079725589206141</v>
      </c>
      <c r="C28" s="55">
        <f t="shared" si="6"/>
        <v>0.799892833331408</v>
      </c>
      <c r="D28" s="55">
        <f t="shared" si="4"/>
        <v>0.7877732449475988</v>
      </c>
      <c r="E28" s="55">
        <f>(1-((K28/L28)^1.4))*0.92</f>
        <v>0.743334754206965</v>
      </c>
      <c r="F28" s="55">
        <f t="shared" si="2"/>
        <v>0.6625374983149036</v>
      </c>
      <c r="G28" s="55">
        <f t="shared" si="0"/>
        <v>0.5332618888876054</v>
      </c>
      <c r="H28" s="55">
        <f>(1-((K28/L28)^1.4))*0.47</f>
        <v>0.37974710269268863</v>
      </c>
      <c r="I28" s="55">
        <f t="shared" si="7"/>
        <v>0.20199313973015354</v>
      </c>
      <c r="J28" s="55">
        <f t="shared" si="5"/>
        <v>0.10907629545428292</v>
      </c>
      <c r="K28" s="59">
        <v>20</v>
      </c>
      <c r="L28" s="68">
        <v>65</v>
      </c>
    </row>
    <row r="29" spans="1:12" ht="14.25">
      <c r="A29" s="56">
        <v>21</v>
      </c>
      <c r="B29" s="55">
        <f t="shared" si="9"/>
        <v>0.7943975368232234</v>
      </c>
      <c r="C29" s="55">
        <f t="shared" si="6"/>
        <v>0.7864535614549912</v>
      </c>
      <c r="D29" s="55">
        <f t="shared" si="4"/>
        <v>0.7745375984026428</v>
      </c>
      <c r="E29" s="55">
        <f t="shared" si="1"/>
        <v>0.7308457338773656</v>
      </c>
      <c r="F29" s="55">
        <f t="shared" si="2"/>
        <v>0.6514059801950431</v>
      </c>
      <c r="G29" s="55">
        <f t="shared" si="0"/>
        <v>0.5243023743033275</v>
      </c>
      <c r="H29" s="55">
        <f t="shared" si="3"/>
        <v>0.373366842306915</v>
      </c>
      <c r="I29" s="55">
        <f t="shared" si="7"/>
        <v>0.19859938420580586</v>
      </c>
      <c r="J29" s="55">
        <f t="shared" si="5"/>
        <v>0.10724366747113517</v>
      </c>
      <c r="K29" s="59">
        <v>21</v>
      </c>
      <c r="L29" s="68">
        <v>65</v>
      </c>
    </row>
    <row r="30" spans="1:12" ht="14.25">
      <c r="A30" s="56">
        <v>22</v>
      </c>
      <c r="B30" s="55">
        <f>(1-(A30/L30)^1.4)*1</f>
        <v>0.7805613848374638</v>
      </c>
      <c r="C30" s="55">
        <f t="shared" si="6"/>
        <v>0.7727557709890892</v>
      </c>
      <c r="D30" s="55">
        <f t="shared" si="4"/>
        <v>0.7610473502165273</v>
      </c>
      <c r="E30" s="55">
        <f t="shared" si="1"/>
        <v>0.7181164740504667</v>
      </c>
      <c r="F30" s="55">
        <f t="shared" si="2"/>
        <v>0.6400603355667203</v>
      </c>
      <c r="G30" s="55">
        <f t="shared" si="0"/>
        <v>0.5151705139927262</v>
      </c>
      <c r="H30" s="55">
        <f t="shared" si="3"/>
        <v>0.366863850873608</v>
      </c>
      <c r="I30" s="55">
        <f t="shared" si="7"/>
        <v>0.19514034620936596</v>
      </c>
      <c r="J30" s="55">
        <f>(1-((A30/L30)^1.4))*0.135</f>
        <v>0.10537578695305763</v>
      </c>
      <c r="K30" s="59">
        <v>22</v>
      </c>
      <c r="L30" s="68">
        <v>65</v>
      </c>
    </row>
    <row r="31" spans="1:12" ht="14.25">
      <c r="A31" s="56">
        <v>23</v>
      </c>
      <c r="B31" s="55">
        <f>(1-(A31/L31)^1.4)*1</f>
        <v>0.7664712949399884</v>
      </c>
      <c r="C31" s="55">
        <f t="shared" si="6"/>
        <v>0.7588065819905886</v>
      </c>
      <c r="D31" s="55">
        <f t="shared" si="4"/>
        <v>0.7473095125664887</v>
      </c>
      <c r="E31" s="55">
        <f t="shared" si="1"/>
        <v>0.7051535913447894</v>
      </c>
      <c r="F31" s="55">
        <f t="shared" si="2"/>
        <v>0.6285064618507905</v>
      </c>
      <c r="G31" s="55">
        <f t="shared" si="0"/>
        <v>0.5058710546603924</v>
      </c>
      <c r="H31" s="55">
        <f t="shared" si="3"/>
        <v>0.36024150862179455</v>
      </c>
      <c r="I31" s="55">
        <f t="shared" si="7"/>
        <v>0.1916178237349971</v>
      </c>
      <c r="J31" s="55">
        <f t="shared" si="5"/>
        <v>0.10347362481689845</v>
      </c>
      <c r="K31" s="59">
        <v>23</v>
      </c>
      <c r="L31" s="68">
        <v>65</v>
      </c>
    </row>
    <row r="32" spans="1:12" ht="14.25">
      <c r="A32" s="56">
        <v>24</v>
      </c>
      <c r="B32" s="55">
        <f aca="true" t="shared" si="10" ref="B32:B39">(1-(A32/L32)^1.4)*1</f>
        <v>0.752133953882573</v>
      </c>
      <c r="C32" s="55">
        <f t="shared" si="6"/>
        <v>0.7446126143437473</v>
      </c>
      <c r="D32" s="55">
        <f t="shared" si="4"/>
        <v>0.7333306050355086</v>
      </c>
      <c r="E32" s="55">
        <f t="shared" si="1"/>
        <v>0.6919632375719672</v>
      </c>
      <c r="F32" s="55">
        <f t="shared" si="2"/>
        <v>0.6167498421837098</v>
      </c>
      <c r="G32" s="55">
        <f t="shared" si="0"/>
        <v>0.4964084095624982</v>
      </c>
      <c r="H32" s="55">
        <f t="shared" si="3"/>
        <v>0.35350295832480927</v>
      </c>
      <c r="I32" s="55">
        <f t="shared" si="7"/>
        <v>0.18803348847064325</v>
      </c>
      <c r="J32" s="55">
        <f t="shared" si="5"/>
        <v>0.10153808377414736</v>
      </c>
      <c r="K32" s="59">
        <v>24</v>
      </c>
      <c r="L32" s="68">
        <v>65</v>
      </c>
    </row>
    <row r="33" spans="1:12" ht="14.25">
      <c r="A33" s="56">
        <v>25</v>
      </c>
      <c r="B33" s="55">
        <f t="shared" si="10"/>
        <v>0.7375555984592774</v>
      </c>
      <c r="C33" s="55">
        <f t="shared" si="6"/>
        <v>0.7301800424746846</v>
      </c>
      <c r="D33" s="55">
        <f t="shared" si="4"/>
        <v>0.7191167084977955</v>
      </c>
      <c r="E33" s="55">
        <f t="shared" si="1"/>
        <v>0.6785511505825352</v>
      </c>
      <c r="F33" s="55">
        <f t="shared" si="2"/>
        <v>0.6047955907366075</v>
      </c>
      <c r="G33" s="55">
        <f t="shared" si="0"/>
        <v>0.4867866949831231</v>
      </c>
      <c r="H33" s="55">
        <f t="shared" si="3"/>
        <v>0.3466511312758604</v>
      </c>
      <c r="I33" s="55">
        <f t="shared" si="7"/>
        <v>0.18438889961481936</v>
      </c>
      <c r="J33" s="55">
        <f>(1-((A33/L33)^1.4))*0.135</f>
        <v>0.09957000579200245</v>
      </c>
      <c r="K33" s="59">
        <v>25</v>
      </c>
      <c r="L33" s="68">
        <v>65</v>
      </c>
    </row>
    <row r="34" spans="1:12" ht="14.25">
      <c r="A34" s="56">
        <v>26</v>
      </c>
      <c r="B34" s="55">
        <f t="shared" si="10"/>
        <v>0.7227420627379415</v>
      </c>
      <c r="C34" s="55">
        <f t="shared" si="6"/>
        <v>0.715514642110562</v>
      </c>
      <c r="D34" s="55">
        <f t="shared" si="4"/>
        <v>0.704673511169493</v>
      </c>
      <c r="E34" s="55">
        <f t="shared" si="1"/>
        <v>0.6649226977189062</v>
      </c>
      <c r="F34" s="55">
        <f t="shared" si="2"/>
        <v>0.592648491445112</v>
      </c>
      <c r="G34" s="55">
        <f t="shared" si="0"/>
        <v>0.47700976140704143</v>
      </c>
      <c r="H34" s="55">
        <f t="shared" si="3"/>
        <v>0.33968876948683246</v>
      </c>
      <c r="I34" s="55">
        <f t="shared" si="7"/>
        <v>0.18068551568448538</v>
      </c>
      <c r="J34" s="55">
        <f t="shared" si="5"/>
        <v>0.09757017846962211</v>
      </c>
      <c r="K34" s="59">
        <v>26</v>
      </c>
      <c r="L34" s="68">
        <v>65</v>
      </c>
    </row>
    <row r="35" spans="1:12" ht="14.25">
      <c r="A35" s="56">
        <v>27</v>
      </c>
      <c r="B35" s="55">
        <f t="shared" si="10"/>
        <v>0.707698818691393</v>
      </c>
      <c r="C35" s="55">
        <f>(1-(A35/L35)^1.4)*0.99</f>
        <v>0.700621830504479</v>
      </c>
      <c r="D35" s="55">
        <f t="shared" si="4"/>
        <v>0.6900063482241081</v>
      </c>
      <c r="E35" s="55">
        <f t="shared" si="1"/>
        <v>0.6510829131960816</v>
      </c>
      <c r="F35" s="55">
        <f t="shared" si="2"/>
        <v>0.5803130313269422</v>
      </c>
      <c r="G35" s="55">
        <f t="shared" si="0"/>
        <v>0.4670812203363194</v>
      </c>
      <c r="H35" s="55">
        <f t="shared" si="3"/>
        <v>0.33261844478495467</v>
      </c>
      <c r="I35" s="55">
        <f>(1-(K35/L35)^1.4)*0.25</f>
        <v>0.17692470467284824</v>
      </c>
      <c r="J35" s="55">
        <f t="shared" si="5"/>
        <v>0.09553934052333805</v>
      </c>
      <c r="K35" s="59">
        <v>27</v>
      </c>
      <c r="L35" s="68">
        <v>65</v>
      </c>
    </row>
    <row r="36" spans="1:12" ht="14.25">
      <c r="A36" s="56">
        <v>28</v>
      </c>
      <c r="B36" s="55">
        <f t="shared" si="10"/>
        <v>0.6924310113632038</v>
      </c>
      <c r="C36" s="55">
        <f t="shared" si="6"/>
        <v>0.6855067012495718</v>
      </c>
      <c r="D36" s="55">
        <f t="shared" si="4"/>
        <v>0.6751202360791237</v>
      </c>
      <c r="E36" s="55">
        <f t="shared" si="1"/>
        <v>0.6370365304541475</v>
      </c>
      <c r="F36" s="55">
        <f t="shared" si="2"/>
        <v>0.5677934293178272</v>
      </c>
      <c r="G36" s="55">
        <f t="shared" si="0"/>
        <v>0.4570044674997146</v>
      </c>
      <c r="H36" s="55">
        <f t="shared" si="3"/>
        <v>0.3254425753407058</v>
      </c>
      <c r="I36" s="55">
        <f>(1-(K36/L36)^1.4)*0.25</f>
        <v>0.17310775284080096</v>
      </c>
      <c r="J36" s="55">
        <f t="shared" si="5"/>
        <v>0.09347818653403253</v>
      </c>
      <c r="K36" s="59">
        <v>28</v>
      </c>
      <c r="L36" s="68">
        <v>65</v>
      </c>
    </row>
    <row r="37" spans="1:12" ht="14.25">
      <c r="A37" s="56">
        <v>29</v>
      </c>
      <c r="B37" s="55">
        <f t="shared" si="10"/>
        <v>0.6769434894737829</v>
      </c>
      <c r="C37" s="55">
        <f t="shared" si="6"/>
        <v>0.6701740545790451</v>
      </c>
      <c r="D37" s="55">
        <f t="shared" si="4"/>
        <v>0.6600199022369383</v>
      </c>
      <c r="E37" s="55">
        <f t="shared" si="1"/>
        <v>0.6227880103158803</v>
      </c>
      <c r="F37" s="55">
        <f t="shared" si="2"/>
        <v>0.5550936613685019</v>
      </c>
      <c r="G37" s="55">
        <f t="shared" si="0"/>
        <v>0.44678270305269674</v>
      </c>
      <c r="H37" s="55">
        <f t="shared" si="3"/>
        <v>0.31816344005267794</v>
      </c>
      <c r="I37" s="55">
        <f>(1-(K37/L37)^1.4)*0.25</f>
        <v>0.16923587236844573</v>
      </c>
      <c r="J37" s="55">
        <f t="shared" si="5"/>
        <v>0.0913873710789607</v>
      </c>
      <c r="K37" s="59">
        <v>29</v>
      </c>
      <c r="L37" s="68">
        <v>65</v>
      </c>
    </row>
    <row r="38" spans="1:12" ht="14.25">
      <c r="A38" s="56">
        <v>30</v>
      </c>
      <c r="B38" s="55">
        <f t="shared" si="10"/>
        <v>0.6612408321961623</v>
      </c>
      <c r="C38" s="55">
        <f t="shared" si="6"/>
        <v>0.6546284238742006</v>
      </c>
      <c r="D38" s="55">
        <f t="shared" si="4"/>
        <v>0.6447098113912582</v>
      </c>
      <c r="E38" s="55">
        <f t="shared" si="1"/>
        <v>0.6083415656204693</v>
      </c>
      <c r="F38" s="55">
        <f>(1-((K38/L38)^1.4))*0.82</f>
        <v>0.542217482400853</v>
      </c>
      <c r="G38" s="55">
        <f t="shared" si="0"/>
        <v>0.4364189492494671</v>
      </c>
      <c r="H38" s="55">
        <f t="shared" si="3"/>
        <v>0.31078319113219627</v>
      </c>
      <c r="I38" s="55">
        <f aca="true" t="shared" si="11" ref="I38:I59">(1-(K38/L38)^1.4)*0.25</f>
        <v>0.16531020804904056</v>
      </c>
      <c r="J38" s="55">
        <f t="shared" si="5"/>
        <v>0.0892675123464819</v>
      </c>
      <c r="K38" s="59">
        <v>30</v>
      </c>
      <c r="L38" s="68">
        <v>65</v>
      </c>
    </row>
    <row r="39" spans="1:12" ht="14.25">
      <c r="A39" s="56">
        <v>31</v>
      </c>
      <c r="B39" s="55">
        <f t="shared" si="10"/>
        <v>0.6453273726935443</v>
      </c>
      <c r="C39" s="55">
        <f t="shared" si="6"/>
        <v>0.6388740989666088</v>
      </c>
      <c r="D39" s="55">
        <f t="shared" si="4"/>
        <v>0.6291941883762057</v>
      </c>
      <c r="E39" s="55">
        <f t="shared" si="1"/>
        <v>0.5937011828780608</v>
      </c>
      <c r="F39" s="55">
        <f t="shared" si="2"/>
        <v>0.5291684456087064</v>
      </c>
      <c r="G39" s="55">
        <f t="shared" si="0"/>
        <v>0.4259160659777393</v>
      </c>
      <c r="H39" s="55">
        <f t="shared" si="3"/>
        <v>0.3033038651659658</v>
      </c>
      <c r="I39" s="55">
        <f t="shared" si="11"/>
        <v>0.16133184317338609</v>
      </c>
      <c r="J39" s="55">
        <f t="shared" si="5"/>
        <v>0.0871191953136285</v>
      </c>
      <c r="K39" s="59">
        <v>31</v>
      </c>
      <c r="L39" s="68">
        <v>65</v>
      </c>
    </row>
    <row r="40" spans="1:12" ht="14.25">
      <c r="A40" s="56">
        <v>32</v>
      </c>
      <c r="B40" s="55">
        <f>(1-(A40/L40)^1.4)*1</f>
        <v>0.6292072189028637</v>
      </c>
      <c r="C40" s="55">
        <f t="shared" si="6"/>
        <v>0.6229151467138351</v>
      </c>
      <c r="D40" s="55">
        <f t="shared" si="4"/>
        <v>0.6134770384302921</v>
      </c>
      <c r="E40" s="55">
        <f t="shared" si="1"/>
        <v>0.5788706413906346</v>
      </c>
      <c r="F40" s="55">
        <f t="shared" si="2"/>
        <v>0.5159499195003482</v>
      </c>
      <c r="G40" s="55">
        <f t="shared" si="0"/>
        <v>0.41527676447589007</v>
      </c>
      <c r="H40" s="55">
        <f t="shared" si="3"/>
        <v>0.2957273928843459</v>
      </c>
      <c r="I40" s="55">
        <f t="shared" si="11"/>
        <v>0.15730180472571592</v>
      </c>
      <c r="J40" s="55">
        <f>(1-((A40/L40)^1.4))*0.135</f>
        <v>0.0849429745518866</v>
      </c>
      <c r="K40" s="59">
        <v>32</v>
      </c>
      <c r="L40" s="68">
        <v>65</v>
      </c>
    </row>
    <row r="41" spans="1:12" ht="14.25">
      <c r="A41" s="56">
        <v>33</v>
      </c>
      <c r="B41" s="55">
        <f>(1-(A41/L41)^1.4)*1</f>
        <v>0.6128842719632148</v>
      </c>
      <c r="C41" s="55">
        <f t="shared" si="6"/>
        <v>0.6067554292435827</v>
      </c>
      <c r="D41" s="55">
        <f t="shared" si="4"/>
        <v>0.5975621651641344</v>
      </c>
      <c r="E41" s="55">
        <f t="shared" si="1"/>
        <v>0.5638535302061577</v>
      </c>
      <c r="F41" s="55">
        <f t="shared" si="2"/>
        <v>0.5025651030098361</v>
      </c>
      <c r="G41" s="55">
        <f t="shared" si="0"/>
        <v>0.4045036194957218</v>
      </c>
      <c r="H41" s="55">
        <f t="shared" si="3"/>
        <v>0.28805560782271095</v>
      </c>
      <c r="I41" s="55">
        <f t="shared" si="11"/>
        <v>0.1532210679908037</v>
      </c>
      <c r="J41" s="55">
        <f t="shared" si="5"/>
        <v>0.08273937671503401</v>
      </c>
      <c r="K41" s="59">
        <v>33</v>
      </c>
      <c r="L41" s="68">
        <v>65</v>
      </c>
    </row>
    <row r="42" spans="1:12" ht="14.25">
      <c r="A42" s="56">
        <v>34</v>
      </c>
      <c r="B42" s="55">
        <f aca="true" t="shared" si="12" ref="B42:B50">(1-(A42/L42)^1.4)*1</f>
        <v>0.5963622426198125</v>
      </c>
      <c r="C42" s="55">
        <f>(1-(A42/L42)^1.4)*0.99</f>
        <v>0.5903986201936144</v>
      </c>
      <c r="D42" s="55">
        <f t="shared" si="4"/>
        <v>0.5814531865543172</v>
      </c>
      <c r="E42" s="55">
        <f t="shared" si="1"/>
        <v>0.5486532632102276</v>
      </c>
      <c r="F42" s="55">
        <f t="shared" si="2"/>
        <v>0.4890170389482462</v>
      </c>
      <c r="G42" s="55">
        <f t="shared" si="0"/>
        <v>0.3935990801290763</v>
      </c>
      <c r="H42" s="55">
        <f t="shared" si="3"/>
        <v>0.28029025403131186</v>
      </c>
      <c r="I42" s="55">
        <f t="shared" si="11"/>
        <v>0.14909056065495313</v>
      </c>
      <c r="J42" s="55">
        <f t="shared" si="5"/>
        <v>0.0805089027536747</v>
      </c>
      <c r="K42" s="59">
        <v>34</v>
      </c>
      <c r="L42" s="68">
        <v>65</v>
      </c>
    </row>
    <row r="43" spans="1:12" ht="14.25">
      <c r="A43" s="56">
        <v>35</v>
      </c>
      <c r="B43" s="55">
        <f t="shared" si="12"/>
        <v>0.5796446658792951</v>
      </c>
      <c r="C43" s="55">
        <f t="shared" si="6"/>
        <v>0.5738482192205021</v>
      </c>
      <c r="D43" s="55">
        <f t="shared" si="4"/>
        <v>0.5651535492323126</v>
      </c>
      <c r="E43" s="55">
        <f t="shared" si="1"/>
        <v>0.5332730926089515</v>
      </c>
      <c r="F43" s="55">
        <f t="shared" si="2"/>
        <v>0.4753086260210219</v>
      </c>
      <c r="G43" s="55">
        <f t="shared" si="0"/>
        <v>0.38256547948033476</v>
      </c>
      <c r="H43" s="55">
        <f t="shared" si="3"/>
        <v>0.27243299296326867</v>
      </c>
      <c r="I43" s="55">
        <f t="shared" si="11"/>
        <v>0.14491116646982377</v>
      </c>
      <c r="J43" s="55">
        <f t="shared" si="5"/>
        <v>0.07825202989370485</v>
      </c>
      <c r="K43" s="59">
        <v>35</v>
      </c>
      <c r="L43" s="68">
        <v>65</v>
      </c>
    </row>
    <row r="44" spans="1:12" ht="14.25">
      <c r="A44" s="56">
        <v>36</v>
      </c>
      <c r="B44" s="55">
        <f t="shared" si="12"/>
        <v>0.5627349141477411</v>
      </c>
      <c r="C44" s="55">
        <f t="shared" si="6"/>
        <v>0.5571075650062637</v>
      </c>
      <c r="D44" s="55">
        <f t="shared" si="4"/>
        <v>0.5486665412940476</v>
      </c>
      <c r="E44" s="55">
        <f t="shared" si="1"/>
        <v>0.5177161210159219</v>
      </c>
      <c r="F44" s="55">
        <f t="shared" si="2"/>
        <v>0.4614426296011477</v>
      </c>
      <c r="G44" s="55">
        <f t="shared" si="0"/>
        <v>0.3714050433375092</v>
      </c>
      <c r="H44" s="55">
        <f t="shared" si="3"/>
        <v>0.26448540964943834</v>
      </c>
      <c r="I44" s="55">
        <f t="shared" si="11"/>
        <v>0.14068372853693528</v>
      </c>
      <c r="J44" s="55">
        <f>(1-((A44/L44)^1.4))*0.135</f>
        <v>0.07596921340994506</v>
      </c>
      <c r="K44" s="59">
        <v>36</v>
      </c>
      <c r="L44" s="68">
        <v>65</v>
      </c>
    </row>
    <row r="45" spans="1:12" ht="14.25">
      <c r="A45" s="56">
        <v>37</v>
      </c>
      <c r="B45" s="55">
        <f t="shared" si="12"/>
        <v>0.545636209046547</v>
      </c>
      <c r="C45" s="55">
        <f t="shared" si="6"/>
        <v>0.5401798469560815</v>
      </c>
      <c r="D45" s="55">
        <f t="shared" si="4"/>
        <v>0.5319953038203833</v>
      </c>
      <c r="E45" s="55">
        <f t="shared" si="1"/>
        <v>0.5019853123228233</v>
      </c>
      <c r="F45" s="55">
        <f t="shared" si="2"/>
        <v>0.4474216914181685</v>
      </c>
      <c r="G45" s="55">
        <f t="shared" si="0"/>
        <v>0.360119897970721</v>
      </c>
      <c r="H45" s="55">
        <f t="shared" si="3"/>
        <v>0.25644901825187705</v>
      </c>
      <c r="I45" s="55">
        <f t="shared" si="11"/>
        <v>0.13640905226163674</v>
      </c>
      <c r="J45" s="55">
        <f t="shared" si="5"/>
        <v>0.07366088822128385</v>
      </c>
      <c r="K45" s="59">
        <v>37</v>
      </c>
      <c r="L45" s="68">
        <v>65</v>
      </c>
    </row>
    <row r="46" spans="1:12" ht="14.25">
      <c r="A46" s="409">
        <v>38</v>
      </c>
      <c r="B46" s="410">
        <f t="shared" si="12"/>
        <v>0.5283516320715729</v>
      </c>
      <c r="C46" s="410">
        <f t="shared" si="6"/>
        <v>0.5230681157508571</v>
      </c>
      <c r="D46" s="410">
        <f t="shared" si="4"/>
        <v>0.5151428412697835</v>
      </c>
      <c r="E46" s="410">
        <f>(1-((K46/L46)^1.4))*0.92</f>
        <v>0.48608350150584706</v>
      </c>
      <c r="F46" s="55">
        <f t="shared" si="2"/>
        <v>0.43324833829868975</v>
      </c>
      <c r="G46" s="55">
        <f t="shared" si="0"/>
        <v>0.3487120771672381</v>
      </c>
      <c r="H46" s="55">
        <f>(1-((K46/L46)^1.4))*0.47</f>
        <v>0.24832526707363925</v>
      </c>
      <c r="I46" s="55">
        <f t="shared" si="11"/>
        <v>0.13208790801789322</v>
      </c>
      <c r="J46" s="55">
        <f t="shared" si="5"/>
        <v>0.07132747032966234</v>
      </c>
      <c r="K46" s="59">
        <v>38</v>
      </c>
      <c r="L46" s="68">
        <v>65</v>
      </c>
    </row>
    <row r="47" spans="1:12" ht="14.25">
      <c r="A47" s="56">
        <v>39</v>
      </c>
      <c r="B47" s="55">
        <f t="shared" si="12"/>
        <v>0.5108841342364463</v>
      </c>
      <c r="C47" s="55">
        <f t="shared" si="6"/>
        <v>0.5057752928940819</v>
      </c>
      <c r="D47" s="55">
        <f t="shared" si="4"/>
        <v>0.49811203088053513</v>
      </c>
      <c r="E47" s="55">
        <f t="shared" si="1"/>
        <v>0.4700134034975306</v>
      </c>
      <c r="F47" s="406">
        <f t="shared" si="2"/>
        <v>0.41892499007388595</v>
      </c>
      <c r="G47" s="55">
        <f t="shared" si="0"/>
        <v>0.33718352859605455</v>
      </c>
      <c r="H47" s="55">
        <f t="shared" si="3"/>
        <v>0.24011554309112976</v>
      </c>
      <c r="I47" s="55">
        <f t="shared" si="11"/>
        <v>0.12772103355911157</v>
      </c>
      <c r="J47" s="55">
        <f t="shared" si="5"/>
        <v>0.06896935812192026</v>
      </c>
      <c r="K47" s="59">
        <v>39</v>
      </c>
      <c r="L47" s="68">
        <v>65</v>
      </c>
    </row>
    <row r="48" spans="1:12" ht="6.75" customHeight="1" thickBot="1">
      <c r="A48" s="415"/>
      <c r="B48" s="416"/>
      <c r="C48" s="416"/>
      <c r="D48" s="416"/>
      <c r="E48" s="416"/>
      <c r="F48" s="406"/>
      <c r="G48" s="55"/>
      <c r="H48" s="55"/>
      <c r="I48" s="55"/>
      <c r="J48" s="55"/>
      <c r="K48" s="59"/>
      <c r="L48" s="68"/>
    </row>
    <row r="49" spans="1:12" ht="14.25">
      <c r="A49" s="427">
        <v>40</v>
      </c>
      <c r="B49" s="428">
        <f t="shared" si="12"/>
        <v>0.4932365448205489</v>
      </c>
      <c r="C49" s="428">
        <f t="shared" si="6"/>
        <v>0.48830417937234344</v>
      </c>
      <c r="D49" s="428">
        <f t="shared" si="4"/>
        <v>0.48090563120003516</v>
      </c>
      <c r="E49" s="429">
        <f t="shared" si="1"/>
        <v>0.453777621234905</v>
      </c>
      <c r="F49" s="406">
        <f t="shared" si="2"/>
        <v>0.40445396675285006</v>
      </c>
      <c r="G49" s="55">
        <f t="shared" si="0"/>
        <v>0.3255361195815623</v>
      </c>
      <c r="H49" s="55">
        <f t="shared" si="3"/>
        <v>0.23182117606565797</v>
      </c>
      <c r="I49" s="55">
        <f t="shared" si="11"/>
        <v>0.12330913620513723</v>
      </c>
      <c r="J49" s="55">
        <f t="shared" si="5"/>
        <v>0.06658693355077411</v>
      </c>
      <c r="K49" s="59">
        <v>40</v>
      </c>
      <c r="L49" s="68">
        <v>65</v>
      </c>
    </row>
    <row r="50" spans="1:12" ht="15" thickBot="1">
      <c r="A50" s="430">
        <v>41</v>
      </c>
      <c r="B50" s="431">
        <f t="shared" si="12"/>
        <v>0.47541157932524847</v>
      </c>
      <c r="C50" s="431">
        <f t="shared" si="6"/>
        <v>0.470657463531996</v>
      </c>
      <c r="D50" s="431">
        <f t="shared" si="4"/>
        <v>0.46352628984211725</v>
      </c>
      <c r="E50" s="432">
        <f t="shared" si="1"/>
        <v>0.4373786529792286</v>
      </c>
      <c r="F50" s="406">
        <f t="shared" si="2"/>
        <v>0.38983749504670373</v>
      </c>
      <c r="G50" s="55">
        <f t="shared" si="0"/>
        <v>0.313771642354664</v>
      </c>
      <c r="H50" s="55">
        <f t="shared" si="3"/>
        <v>0.22344344228286678</v>
      </c>
      <c r="I50" s="55">
        <f t="shared" si="11"/>
        <v>0.11885289483131212</v>
      </c>
      <c r="J50" s="55">
        <f t="shared" si="5"/>
        <v>0.06418056320890855</v>
      </c>
      <c r="K50" s="59">
        <v>41</v>
      </c>
      <c r="L50" s="68">
        <v>65</v>
      </c>
    </row>
    <row r="51" spans="1:12" ht="14.25">
      <c r="A51" s="401">
        <v>42</v>
      </c>
      <c r="B51" s="120">
        <f>(1-(A51/L51)^1.4)*1</f>
        <v>0.4574118467277015</v>
      </c>
      <c r="C51" s="120">
        <f>(1-(A51/L51)^1.4)*0.99</f>
        <v>0.4528377282604245</v>
      </c>
      <c r="D51" s="120">
        <f t="shared" si="4"/>
        <v>0.44597655055950897</v>
      </c>
      <c r="E51" s="120">
        <f t="shared" si="1"/>
        <v>0.42081889898948543</v>
      </c>
      <c r="F51" s="55">
        <f t="shared" si="2"/>
        <v>0.3750777143167152</v>
      </c>
      <c r="G51" s="55">
        <f t="shared" si="0"/>
        <v>0.30189181884028304</v>
      </c>
      <c r="H51" s="55">
        <f t="shared" si="3"/>
        <v>0.2149835679620197</v>
      </c>
      <c r="I51" s="55">
        <f t="shared" si="11"/>
        <v>0.11435296168192538</v>
      </c>
      <c r="J51" s="55">
        <f t="shared" si="5"/>
        <v>0.06175059930823971</v>
      </c>
      <c r="K51" s="59">
        <v>42</v>
      </c>
      <c r="L51" s="68">
        <v>65</v>
      </c>
    </row>
    <row r="52" spans="1:12" ht="14.25">
      <c r="A52" s="56">
        <v>43</v>
      </c>
      <c r="B52" s="55">
        <f>(1-(A52/L52)^1.4)*1</f>
        <v>0.4392398561095838</v>
      </c>
      <c r="C52" s="55">
        <f>(1-(A52/L52)^1.4)*0.99</f>
        <v>0.43484745754848797</v>
      </c>
      <c r="D52" s="55">
        <f t="shared" si="4"/>
        <v>0.42825885970684424</v>
      </c>
      <c r="E52" s="55">
        <f t="shared" si="1"/>
        <v>0.40410066762081714</v>
      </c>
      <c r="F52" s="55">
        <f t="shared" si="2"/>
        <v>0.3601766820098587</v>
      </c>
      <c r="G52" s="55">
        <f t="shared" si="0"/>
        <v>0.28989830503232533</v>
      </c>
      <c r="H52" s="55">
        <f t="shared" si="3"/>
        <v>0.20644273237150437</v>
      </c>
      <c r="I52" s="55">
        <f t="shared" si="11"/>
        <v>0.10980996402739596</v>
      </c>
      <c r="J52" s="55">
        <f>(1-((A52/L52)^1.4))*0.135</f>
        <v>0.05929738057479382</v>
      </c>
      <c r="K52" s="59">
        <v>43</v>
      </c>
      <c r="L52" s="68">
        <v>65</v>
      </c>
    </row>
    <row r="53" spans="1:12" ht="14.25">
      <c r="A53" s="56">
        <v>44</v>
      </c>
      <c r="B53" s="55">
        <f aca="true" t="shared" si="13" ref="B53:B59">(1-(A53/L53)^1.4)*1</f>
        <v>0.4208980227279695</v>
      </c>
      <c r="C53" s="55">
        <f aca="true" t="shared" si="14" ref="C53:C58">(1-(A53/L53)^1.4)*0.99</f>
        <v>0.4166890425006898</v>
      </c>
      <c r="D53" s="55">
        <f t="shared" si="4"/>
        <v>0.4103755721597703</v>
      </c>
      <c r="E53" s="55">
        <f t="shared" si="1"/>
        <v>0.38722618090973193</v>
      </c>
      <c r="F53" s="55">
        <f t="shared" si="2"/>
        <v>0.34513637863693497</v>
      </c>
      <c r="G53" s="55">
        <f t="shared" si="0"/>
        <v>0.2777926950004599</v>
      </c>
      <c r="H53" s="55">
        <f t="shared" si="3"/>
        <v>0.19782207068214566</v>
      </c>
      <c r="I53" s="55">
        <f t="shared" si="11"/>
        <v>0.10522450568199238</v>
      </c>
      <c r="J53" s="55">
        <f t="shared" si="5"/>
        <v>0.056821233068275884</v>
      </c>
      <c r="K53" s="59">
        <v>44</v>
      </c>
      <c r="L53" s="68">
        <v>65</v>
      </c>
    </row>
    <row r="54" spans="1:12" ht="14.25">
      <c r="A54" s="56">
        <v>45</v>
      </c>
      <c r="B54" s="55">
        <f t="shared" si="13"/>
        <v>0.40238867358698593</v>
      </c>
      <c r="C54" s="55">
        <f t="shared" si="14"/>
        <v>0.3983647868511161</v>
      </c>
      <c r="D54" s="55">
        <f t="shared" si="4"/>
        <v>0.3923289567473113</v>
      </c>
      <c r="E54" s="55">
        <f t="shared" si="1"/>
        <v>0.3701975797000271</v>
      </c>
      <c r="F54" s="55">
        <f t="shared" si="2"/>
        <v>0.32995871234132845</v>
      </c>
      <c r="G54" s="55">
        <f t="shared" si="0"/>
        <v>0.2655765245674107</v>
      </c>
      <c r="H54" s="55">
        <f t="shared" si="3"/>
        <v>0.1891226765858834</v>
      </c>
      <c r="I54" s="55">
        <f t="shared" si="11"/>
        <v>0.10059716839674648</v>
      </c>
      <c r="J54" s="55">
        <f t="shared" si="5"/>
        <v>0.054322470934243104</v>
      </c>
      <c r="K54" s="59">
        <v>45</v>
      </c>
      <c r="L54" s="68">
        <v>65</v>
      </c>
    </row>
    <row r="55" spans="1:12" ht="14.25">
      <c r="A55" s="56">
        <v>46</v>
      </c>
      <c r="B55" s="55">
        <f t="shared" si="13"/>
        <v>0.38371405256152946</v>
      </c>
      <c r="C55" s="55">
        <f t="shared" si="14"/>
        <v>0.37987691203591417</v>
      </c>
      <c r="D55" s="55">
        <f t="shared" si="4"/>
        <v>0.3741212012474912</v>
      </c>
      <c r="E55" s="55">
        <f t="shared" si="1"/>
        <v>0.35301692835660714</v>
      </c>
      <c r="F55" s="55">
        <f t="shared" si="2"/>
        <v>0.3146455231004541</v>
      </c>
      <c r="G55" s="55">
        <f t="shared" si="0"/>
        <v>0.25325127469060943</v>
      </c>
      <c r="H55" s="55">
        <f t="shared" si="3"/>
        <v>0.18034560470391883</v>
      </c>
      <c r="I55" s="55">
        <f t="shared" si="11"/>
        <v>0.09592851314038237</v>
      </c>
      <c r="J55" s="55">
        <f t="shared" si="5"/>
        <v>0.05180139709580648</v>
      </c>
      <c r="K55" s="59">
        <v>46</v>
      </c>
      <c r="L55" s="68">
        <v>65</v>
      </c>
    </row>
    <row r="56" spans="1:12" ht="14.25">
      <c r="A56" s="56">
        <v>47</v>
      </c>
      <c r="B56" s="55">
        <f t="shared" si="13"/>
        <v>0.3648763251180628</v>
      </c>
      <c r="C56" s="55">
        <f t="shared" si="14"/>
        <v>0.36122756186688215</v>
      </c>
      <c r="D56" s="55">
        <f t="shared" si="4"/>
        <v>0.35575441699011123</v>
      </c>
      <c r="E56" s="55">
        <f t="shared" si="1"/>
        <v>0.3356862191086178</v>
      </c>
      <c r="F56" s="55">
        <f t="shared" si="2"/>
        <v>0.2991985865968115</v>
      </c>
      <c r="G56" s="55">
        <f t="shared" si="0"/>
        <v>0.24081837457792143</v>
      </c>
      <c r="H56" s="55">
        <f t="shared" si="3"/>
        <v>0.1714918728054895</v>
      </c>
      <c r="I56" s="55">
        <f t="shared" si="11"/>
        <v>0.0912190812795157</v>
      </c>
      <c r="J56" s="55">
        <f t="shared" si="5"/>
        <v>0.04925830389093848</v>
      </c>
      <c r="K56" s="59">
        <v>47</v>
      </c>
      <c r="L56" s="68">
        <v>65</v>
      </c>
    </row>
    <row r="57" spans="1:12" ht="14.25">
      <c r="A57" s="56">
        <v>48</v>
      </c>
      <c r="B57" s="55">
        <f t="shared" si="13"/>
        <v>0.345877582672112</v>
      </c>
      <c r="C57" s="55">
        <f t="shared" si="14"/>
        <v>0.3424188068453909</v>
      </c>
      <c r="D57" s="55">
        <f t="shared" si="4"/>
        <v>0.3372306431053092</v>
      </c>
      <c r="E57" s="55">
        <f t="shared" si="1"/>
        <v>0.31820737605834304</v>
      </c>
      <c r="F57" s="55">
        <f t="shared" si="2"/>
        <v>0.2836196177911318</v>
      </c>
      <c r="G57" s="55">
        <f t="shared" si="0"/>
        <v>0.22827920456359393</v>
      </c>
      <c r="H57" s="55">
        <f t="shared" si="3"/>
        <v>0.16256246385589262</v>
      </c>
      <c r="I57" s="55">
        <f t="shared" si="11"/>
        <v>0.086469395668028</v>
      </c>
      <c r="J57" s="55">
        <f t="shared" si="5"/>
        <v>0.046693473660735126</v>
      </c>
      <c r="K57" s="59">
        <v>48</v>
      </c>
      <c r="L57" s="68">
        <v>65</v>
      </c>
    </row>
    <row r="58" spans="1:12" ht="14.25">
      <c r="A58" s="56">
        <v>49</v>
      </c>
      <c r="B58" s="55">
        <f t="shared" si="13"/>
        <v>0.3267198466174489</v>
      </c>
      <c r="C58" s="55">
        <f t="shared" si="14"/>
        <v>0.3234526481512744</v>
      </c>
      <c r="D58" s="55">
        <f t="shared" si="4"/>
        <v>0.3185518504520127</v>
      </c>
      <c r="E58" s="55">
        <f t="shared" si="1"/>
        <v>0.300582258888053</v>
      </c>
      <c r="F58" s="55">
        <f t="shared" si="2"/>
        <v>0.2679102742263081</v>
      </c>
      <c r="G58" s="55">
        <f t="shared" si="0"/>
        <v>0.2156350987675163</v>
      </c>
      <c r="H58" s="55">
        <f t="shared" si="3"/>
        <v>0.15355832791020096</v>
      </c>
      <c r="I58" s="55">
        <f t="shared" si="11"/>
        <v>0.08167996165436223</v>
      </c>
      <c r="J58" s="55">
        <f>(1-((A58/L58)^1.4))*0.135</f>
        <v>0.04410717929335561</v>
      </c>
      <c r="K58" s="59">
        <v>49</v>
      </c>
      <c r="L58" s="68">
        <v>65</v>
      </c>
    </row>
    <row r="59" spans="1:12" ht="14.25">
      <c r="A59" s="56">
        <v>50</v>
      </c>
      <c r="B59" s="55">
        <f t="shared" si="13"/>
        <v>0.30740507205791734</v>
      </c>
      <c r="C59" s="55">
        <f>(1-(A59/L59)^1.4)*0.99</f>
        <v>0.30433102133733814</v>
      </c>
      <c r="D59" s="55">
        <f t="shared" si="4"/>
        <v>0.2997199452564694</v>
      </c>
      <c r="E59" s="55">
        <f>(1-((K59/L59)^1.4))*0.92</f>
        <v>0.28281266629328394</v>
      </c>
      <c r="F59" s="55">
        <f t="shared" si="2"/>
        <v>0.2520721590874922</v>
      </c>
      <c r="G59" s="55">
        <f t="shared" si="0"/>
        <v>0.20288734755822546</v>
      </c>
      <c r="H59" s="55">
        <f t="shared" si="3"/>
        <v>0.14448038386722115</v>
      </c>
      <c r="I59" s="55">
        <f t="shared" si="11"/>
        <v>0.07685126801447933</v>
      </c>
      <c r="J59" s="55">
        <f t="shared" si="5"/>
        <v>0.04149968472781884</v>
      </c>
      <c r="K59" s="59">
        <v>50</v>
      </c>
      <c r="L59" s="68">
        <v>65</v>
      </c>
    </row>
  </sheetData>
  <sheetProtection/>
  <mergeCells count="3">
    <mergeCell ref="B5:J5"/>
    <mergeCell ref="C1:G1"/>
    <mergeCell ref="C2:G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91" zoomScaleSheetLayoutView="91" workbookViewId="0" topLeftCell="A1">
      <selection activeCell="A49" sqref="A49:H50"/>
    </sheetView>
  </sheetViews>
  <sheetFormatPr defaultColWidth="11.421875" defaultRowHeight="12.75"/>
  <cols>
    <col min="1" max="1" width="13.28125" style="10" customWidth="1"/>
    <col min="2" max="2" width="16.7109375" style="10" customWidth="1"/>
    <col min="3" max="3" width="11.421875" style="10" customWidth="1"/>
    <col min="4" max="4" width="14.57421875" style="10" customWidth="1"/>
    <col min="5" max="5" width="11.421875" style="10" customWidth="1"/>
    <col min="6" max="6" width="15.140625" style="10" customWidth="1"/>
    <col min="7" max="7" width="11.421875" style="10" customWidth="1"/>
    <col min="8" max="8" width="17.00390625" style="10" customWidth="1"/>
    <col min="9" max="16384" width="11.421875" style="10" customWidth="1"/>
  </cols>
  <sheetData>
    <row r="1" spans="1:8" s="11" customFormat="1" ht="21" customHeight="1">
      <c r="A1" s="210" t="s">
        <v>253</v>
      </c>
      <c r="B1" s="211"/>
      <c r="C1" s="211"/>
      <c r="D1" s="211"/>
      <c r="E1" s="211"/>
      <c r="F1" s="211"/>
      <c r="G1" s="211"/>
      <c r="H1" s="212"/>
    </row>
    <row r="2" spans="1:8" s="11" customFormat="1" ht="21" customHeight="1" thickBot="1">
      <c r="A2" s="213" t="s">
        <v>313</v>
      </c>
      <c r="B2" s="214"/>
      <c r="C2" s="214"/>
      <c r="D2" s="214"/>
      <c r="E2" s="214"/>
      <c r="F2" s="214"/>
      <c r="G2" s="214"/>
      <c r="H2" s="215"/>
    </row>
    <row r="3" spans="1:8" s="11" customFormat="1" ht="22.5" customHeight="1" thickBot="1">
      <c r="A3" s="203" t="s">
        <v>4</v>
      </c>
      <c r="B3" s="204"/>
      <c r="C3" s="204"/>
      <c r="D3" s="204"/>
      <c r="E3" s="204"/>
      <c r="F3" s="204"/>
      <c r="G3" s="204"/>
      <c r="H3" s="205"/>
    </row>
    <row r="4" spans="1:8" s="11" customFormat="1" ht="18" customHeight="1">
      <c r="A4" s="86" t="s">
        <v>1</v>
      </c>
      <c r="B4" s="208" t="s">
        <v>5</v>
      </c>
      <c r="C4" s="206" t="s">
        <v>170</v>
      </c>
      <c r="D4" s="206"/>
      <c r="E4" s="206"/>
      <c r="F4" s="206"/>
      <c r="G4" s="206"/>
      <c r="H4" s="207"/>
    </row>
    <row r="5" spans="1:8" s="11" customFormat="1" ht="18" customHeight="1" thickBot="1">
      <c r="A5" s="99" t="s">
        <v>2</v>
      </c>
      <c r="B5" s="209"/>
      <c r="C5" s="194" t="s">
        <v>6</v>
      </c>
      <c r="D5" s="194"/>
      <c r="E5" s="194" t="s">
        <v>7</v>
      </c>
      <c r="F5" s="194"/>
      <c r="G5" s="194" t="s">
        <v>8</v>
      </c>
      <c r="H5" s="195"/>
    </row>
    <row r="6" spans="1:8" s="11" customFormat="1" ht="18" customHeight="1">
      <c r="A6" s="60">
        <v>3</v>
      </c>
      <c r="B6" s="60" t="s">
        <v>328</v>
      </c>
      <c r="C6" s="196" t="s">
        <v>136</v>
      </c>
      <c r="D6" s="196"/>
      <c r="E6" s="196" t="s">
        <v>137</v>
      </c>
      <c r="F6" s="196"/>
      <c r="G6" s="202">
        <v>600</v>
      </c>
      <c r="H6" s="202"/>
    </row>
    <row r="7" spans="1:8" s="11" customFormat="1" ht="18" customHeight="1" thickBot="1">
      <c r="A7" s="193"/>
      <c r="B7" s="193"/>
      <c r="C7" s="193"/>
      <c r="D7" s="193"/>
      <c r="E7" s="193"/>
      <c r="F7" s="193"/>
      <c r="G7" s="193"/>
      <c r="H7" s="193"/>
    </row>
    <row r="8" spans="1:8" s="11" customFormat="1" ht="18" customHeight="1">
      <c r="A8" s="86" t="s">
        <v>1</v>
      </c>
      <c r="B8" s="208" t="s">
        <v>5</v>
      </c>
      <c r="C8" s="206" t="s">
        <v>170</v>
      </c>
      <c r="D8" s="206"/>
      <c r="E8" s="206"/>
      <c r="F8" s="206"/>
      <c r="G8" s="206"/>
      <c r="H8" s="207"/>
    </row>
    <row r="9" spans="1:8" s="11" customFormat="1" ht="18" customHeight="1" thickBot="1">
      <c r="A9" s="99" t="s">
        <v>2</v>
      </c>
      <c r="B9" s="209"/>
      <c r="C9" s="194" t="s">
        <v>6</v>
      </c>
      <c r="D9" s="194"/>
      <c r="E9" s="194" t="s">
        <v>7</v>
      </c>
      <c r="F9" s="194"/>
      <c r="G9" s="194" t="s">
        <v>8</v>
      </c>
      <c r="H9" s="195"/>
    </row>
    <row r="10" spans="1:8" s="11" customFormat="1" ht="18" customHeight="1">
      <c r="A10" s="60">
        <v>2</v>
      </c>
      <c r="B10" s="60" t="s">
        <v>329</v>
      </c>
      <c r="C10" s="196" t="s">
        <v>136</v>
      </c>
      <c r="D10" s="196"/>
      <c r="E10" s="196" t="s">
        <v>137</v>
      </c>
      <c r="F10" s="196"/>
      <c r="G10" s="202">
        <v>600</v>
      </c>
      <c r="H10" s="202"/>
    </row>
    <row r="11" spans="1:8" s="11" customFormat="1" ht="18" customHeight="1" thickBot="1">
      <c r="A11" s="193"/>
      <c r="B11" s="193"/>
      <c r="C11" s="193"/>
      <c r="D11" s="193"/>
      <c r="E11" s="193"/>
      <c r="F11" s="193"/>
      <c r="G11" s="193"/>
      <c r="H11" s="193"/>
    </row>
    <row r="12" spans="1:8" s="11" customFormat="1" ht="18" customHeight="1">
      <c r="A12" s="86" t="s">
        <v>1</v>
      </c>
      <c r="B12" s="208" t="s">
        <v>5</v>
      </c>
      <c r="C12" s="206" t="s">
        <v>170</v>
      </c>
      <c r="D12" s="206"/>
      <c r="E12" s="206"/>
      <c r="F12" s="206"/>
      <c r="G12" s="206"/>
      <c r="H12" s="207"/>
    </row>
    <row r="13" spans="1:8" s="11" customFormat="1" ht="18" customHeight="1" thickBot="1">
      <c r="A13" s="99" t="s">
        <v>2</v>
      </c>
      <c r="B13" s="209"/>
      <c r="C13" s="194" t="s">
        <v>6</v>
      </c>
      <c r="D13" s="194"/>
      <c r="E13" s="194" t="s">
        <v>7</v>
      </c>
      <c r="F13" s="194"/>
      <c r="G13" s="194" t="s">
        <v>8</v>
      </c>
      <c r="H13" s="195"/>
    </row>
    <row r="14" spans="1:8" s="11" customFormat="1" ht="18" customHeight="1">
      <c r="A14" s="60">
        <v>1</v>
      </c>
      <c r="B14" s="100" t="s">
        <v>330</v>
      </c>
      <c r="C14" s="196" t="s">
        <v>137</v>
      </c>
      <c r="D14" s="196"/>
      <c r="E14" s="196" t="s">
        <v>136</v>
      </c>
      <c r="F14" s="196"/>
      <c r="G14" s="202">
        <v>600</v>
      </c>
      <c r="H14" s="202"/>
    </row>
    <row r="15" spans="1:8" s="11" customFormat="1" ht="18" customHeight="1" thickBot="1">
      <c r="A15" s="193"/>
      <c r="B15" s="193"/>
      <c r="C15" s="193"/>
      <c r="D15" s="193"/>
      <c r="E15" s="193"/>
      <c r="F15" s="193"/>
      <c r="G15" s="193"/>
      <c r="H15" s="193"/>
    </row>
    <row r="16" spans="1:8" s="11" customFormat="1" ht="18" customHeight="1">
      <c r="A16" s="86" t="s">
        <v>1</v>
      </c>
      <c r="B16" s="208" t="s">
        <v>5</v>
      </c>
      <c r="C16" s="206" t="s">
        <v>170</v>
      </c>
      <c r="D16" s="206"/>
      <c r="E16" s="206"/>
      <c r="F16" s="206"/>
      <c r="G16" s="206"/>
      <c r="H16" s="207"/>
    </row>
    <row r="17" spans="1:8" s="11" customFormat="1" ht="18" customHeight="1" thickBot="1">
      <c r="A17" s="99" t="s">
        <v>2</v>
      </c>
      <c r="B17" s="209"/>
      <c r="C17" s="194" t="s">
        <v>6</v>
      </c>
      <c r="D17" s="194"/>
      <c r="E17" s="194" t="s">
        <v>7</v>
      </c>
      <c r="F17" s="194"/>
      <c r="G17" s="194" t="s">
        <v>8</v>
      </c>
      <c r="H17" s="195"/>
    </row>
    <row r="18" spans="1:8" s="11" customFormat="1" ht="18" customHeight="1">
      <c r="A18" s="60">
        <v>2</v>
      </c>
      <c r="B18" s="60" t="s">
        <v>331</v>
      </c>
      <c r="C18" s="196" t="s">
        <v>137</v>
      </c>
      <c r="D18" s="196"/>
      <c r="E18" s="196" t="s">
        <v>138</v>
      </c>
      <c r="F18" s="196"/>
      <c r="G18" s="202">
        <v>600</v>
      </c>
      <c r="H18" s="202"/>
    </row>
    <row r="19" spans="1:8" s="11" customFormat="1" ht="18" customHeight="1" thickBot="1">
      <c r="A19" s="193"/>
      <c r="B19" s="193"/>
      <c r="C19" s="193"/>
      <c r="D19" s="193"/>
      <c r="E19" s="193"/>
      <c r="F19" s="193"/>
      <c r="G19" s="193"/>
      <c r="H19" s="193"/>
    </row>
    <row r="20" spans="1:8" s="11" customFormat="1" ht="18" customHeight="1">
      <c r="A20" s="86" t="s">
        <v>1</v>
      </c>
      <c r="B20" s="208" t="s">
        <v>5</v>
      </c>
      <c r="C20" s="206" t="s">
        <v>170</v>
      </c>
      <c r="D20" s="206"/>
      <c r="E20" s="206"/>
      <c r="F20" s="206"/>
      <c r="G20" s="206"/>
      <c r="H20" s="207"/>
    </row>
    <row r="21" spans="1:8" s="11" customFormat="1" ht="18" customHeight="1" thickBot="1">
      <c r="A21" s="99" t="s">
        <v>2</v>
      </c>
      <c r="B21" s="209"/>
      <c r="C21" s="194" t="s">
        <v>6</v>
      </c>
      <c r="D21" s="194"/>
      <c r="E21" s="194" t="s">
        <v>7</v>
      </c>
      <c r="F21" s="194"/>
      <c r="G21" s="194" t="s">
        <v>8</v>
      </c>
      <c r="H21" s="195"/>
    </row>
    <row r="22" spans="1:8" s="11" customFormat="1" ht="31.5" customHeight="1">
      <c r="A22" s="60">
        <v>10</v>
      </c>
      <c r="B22" s="60" t="s">
        <v>339</v>
      </c>
      <c r="C22" s="197" t="s">
        <v>138</v>
      </c>
      <c r="D22" s="197"/>
      <c r="E22" s="196" t="s">
        <v>137</v>
      </c>
      <c r="F22" s="196"/>
      <c r="G22" s="202">
        <v>600</v>
      </c>
      <c r="H22" s="202"/>
    </row>
    <row r="23" spans="1:8" s="11" customFormat="1" ht="18" customHeight="1" thickBot="1">
      <c r="A23" s="193"/>
      <c r="B23" s="193"/>
      <c r="C23" s="193"/>
      <c r="D23" s="193"/>
      <c r="E23" s="193"/>
      <c r="F23" s="193"/>
      <c r="G23" s="193"/>
      <c r="H23" s="193"/>
    </row>
    <row r="24" spans="1:8" s="11" customFormat="1" ht="18" customHeight="1">
      <c r="A24" s="86" t="s">
        <v>1</v>
      </c>
      <c r="B24" s="208" t="s">
        <v>5</v>
      </c>
      <c r="C24" s="206" t="s">
        <v>170</v>
      </c>
      <c r="D24" s="206"/>
      <c r="E24" s="206"/>
      <c r="F24" s="206"/>
      <c r="G24" s="206"/>
      <c r="H24" s="207"/>
    </row>
    <row r="25" spans="1:8" s="11" customFormat="1" ht="18" customHeight="1" thickBot="1">
      <c r="A25" s="99" t="s">
        <v>2</v>
      </c>
      <c r="B25" s="209"/>
      <c r="C25" s="194" t="s">
        <v>6</v>
      </c>
      <c r="D25" s="194"/>
      <c r="E25" s="194" t="s">
        <v>7</v>
      </c>
      <c r="F25" s="194"/>
      <c r="G25" s="194" t="s">
        <v>8</v>
      </c>
      <c r="H25" s="195"/>
    </row>
    <row r="26" spans="1:8" s="11" customFormat="1" ht="31.5" customHeight="1">
      <c r="A26" s="60">
        <v>1</v>
      </c>
      <c r="B26" s="60" t="s">
        <v>139</v>
      </c>
      <c r="C26" s="197" t="s">
        <v>138</v>
      </c>
      <c r="D26" s="197"/>
      <c r="E26" s="196" t="s">
        <v>137</v>
      </c>
      <c r="F26" s="196"/>
      <c r="G26" s="202">
        <v>600</v>
      </c>
      <c r="H26" s="202"/>
    </row>
    <row r="27" spans="1:8" s="11" customFormat="1" ht="18" customHeight="1" thickBot="1">
      <c r="A27" s="193"/>
      <c r="B27" s="193"/>
      <c r="C27" s="193"/>
      <c r="D27" s="193"/>
      <c r="E27" s="193"/>
      <c r="F27" s="193"/>
      <c r="G27" s="193"/>
      <c r="H27" s="193"/>
    </row>
    <row r="28" spans="1:8" s="11" customFormat="1" ht="18" customHeight="1">
      <c r="A28" s="86" t="s">
        <v>1</v>
      </c>
      <c r="B28" s="208" t="s">
        <v>5</v>
      </c>
      <c r="C28" s="206" t="s">
        <v>171</v>
      </c>
      <c r="D28" s="206"/>
      <c r="E28" s="206"/>
      <c r="F28" s="206"/>
      <c r="G28" s="206"/>
      <c r="H28" s="207"/>
    </row>
    <row r="29" spans="1:8" s="11" customFormat="1" ht="18" customHeight="1" thickBot="1">
      <c r="A29" s="99" t="s">
        <v>2</v>
      </c>
      <c r="B29" s="209"/>
      <c r="C29" s="194" t="s">
        <v>6</v>
      </c>
      <c r="D29" s="194"/>
      <c r="E29" s="194" t="s">
        <v>7</v>
      </c>
      <c r="F29" s="194"/>
      <c r="G29" s="194" t="s">
        <v>8</v>
      </c>
      <c r="H29" s="195"/>
    </row>
    <row r="30" spans="1:8" s="11" customFormat="1" ht="18" customHeight="1">
      <c r="A30" s="60">
        <v>3</v>
      </c>
      <c r="B30" s="60" t="s">
        <v>338</v>
      </c>
      <c r="C30" s="196" t="s">
        <v>172</v>
      </c>
      <c r="D30" s="196"/>
      <c r="E30" s="196" t="s">
        <v>140</v>
      </c>
      <c r="F30" s="196"/>
      <c r="G30" s="202">
        <v>500</v>
      </c>
      <c r="H30" s="202"/>
    </row>
    <row r="31" spans="1:8" s="11" customFormat="1" ht="18" customHeight="1" thickBot="1">
      <c r="A31" s="193"/>
      <c r="B31" s="193"/>
      <c r="C31" s="193"/>
      <c r="D31" s="193"/>
      <c r="E31" s="193"/>
      <c r="F31" s="193"/>
      <c r="G31" s="193"/>
      <c r="H31" s="193"/>
    </row>
    <row r="32" spans="1:8" s="11" customFormat="1" ht="18" customHeight="1">
      <c r="A32" s="86" t="s">
        <v>1</v>
      </c>
      <c r="B32" s="208" t="s">
        <v>5</v>
      </c>
      <c r="C32" s="206" t="s">
        <v>171</v>
      </c>
      <c r="D32" s="206"/>
      <c r="E32" s="206"/>
      <c r="F32" s="206"/>
      <c r="G32" s="206"/>
      <c r="H32" s="207"/>
    </row>
    <row r="33" spans="1:8" s="11" customFormat="1" ht="18" customHeight="1" thickBot="1">
      <c r="A33" s="99" t="s">
        <v>2</v>
      </c>
      <c r="B33" s="209"/>
      <c r="C33" s="194" t="s">
        <v>6</v>
      </c>
      <c r="D33" s="194"/>
      <c r="E33" s="194" t="s">
        <v>7</v>
      </c>
      <c r="F33" s="194"/>
      <c r="G33" s="194" t="s">
        <v>8</v>
      </c>
      <c r="H33" s="195"/>
    </row>
    <row r="34" spans="1:8" s="11" customFormat="1" ht="18" customHeight="1">
      <c r="A34" s="60">
        <v>4</v>
      </c>
      <c r="B34" s="60" t="s">
        <v>332</v>
      </c>
      <c r="C34" s="196" t="s">
        <v>140</v>
      </c>
      <c r="D34" s="196"/>
      <c r="E34" s="196" t="s">
        <v>172</v>
      </c>
      <c r="F34" s="196"/>
      <c r="G34" s="202">
        <v>500</v>
      </c>
      <c r="H34" s="202"/>
    </row>
    <row r="35" spans="1:8" s="11" customFormat="1" ht="18" customHeight="1" thickBot="1">
      <c r="A35" s="193"/>
      <c r="B35" s="193"/>
      <c r="C35" s="193"/>
      <c r="D35" s="193"/>
      <c r="E35" s="193"/>
      <c r="F35" s="193"/>
      <c r="G35" s="193"/>
      <c r="H35" s="193"/>
    </row>
    <row r="36" spans="1:8" s="11" customFormat="1" ht="18" customHeight="1">
      <c r="A36" s="86" t="s">
        <v>1</v>
      </c>
      <c r="B36" s="208" t="s">
        <v>5</v>
      </c>
      <c r="C36" s="206" t="s">
        <v>171</v>
      </c>
      <c r="D36" s="206"/>
      <c r="E36" s="206"/>
      <c r="F36" s="206"/>
      <c r="G36" s="206"/>
      <c r="H36" s="207"/>
    </row>
    <row r="37" spans="1:8" s="11" customFormat="1" ht="18" customHeight="1" thickBot="1">
      <c r="A37" s="99" t="s">
        <v>2</v>
      </c>
      <c r="B37" s="209"/>
      <c r="C37" s="194" t="s">
        <v>6</v>
      </c>
      <c r="D37" s="194"/>
      <c r="E37" s="194" t="s">
        <v>7</v>
      </c>
      <c r="F37" s="194"/>
      <c r="G37" s="194" t="s">
        <v>8</v>
      </c>
      <c r="H37" s="195"/>
    </row>
    <row r="38" spans="1:8" s="11" customFormat="1" ht="36" customHeight="1">
      <c r="A38" s="60">
        <v>3</v>
      </c>
      <c r="B38" s="100" t="s">
        <v>337</v>
      </c>
      <c r="C38" s="196" t="s">
        <v>140</v>
      </c>
      <c r="D38" s="196"/>
      <c r="E38" s="196" t="s">
        <v>141</v>
      </c>
      <c r="F38" s="196"/>
      <c r="G38" s="202">
        <v>400</v>
      </c>
      <c r="H38" s="202"/>
    </row>
    <row r="39" spans="1:8" s="11" customFormat="1" ht="18" customHeight="1" thickBot="1">
      <c r="A39" s="193"/>
      <c r="B39" s="193"/>
      <c r="C39" s="193"/>
      <c r="D39" s="193"/>
      <c r="E39" s="193"/>
      <c r="F39" s="193"/>
      <c r="G39" s="193"/>
      <c r="H39" s="193"/>
    </row>
    <row r="40" spans="1:8" s="11" customFormat="1" ht="18" customHeight="1">
      <c r="A40" s="86" t="s">
        <v>1</v>
      </c>
      <c r="B40" s="208" t="s">
        <v>5</v>
      </c>
      <c r="C40" s="206" t="s">
        <v>171</v>
      </c>
      <c r="D40" s="206"/>
      <c r="E40" s="206"/>
      <c r="F40" s="206"/>
      <c r="G40" s="206"/>
      <c r="H40" s="207"/>
    </row>
    <row r="41" spans="1:8" s="11" customFormat="1" ht="18" customHeight="1">
      <c r="A41" s="158" t="s">
        <v>2</v>
      </c>
      <c r="B41" s="216"/>
      <c r="C41" s="217" t="s">
        <v>6</v>
      </c>
      <c r="D41" s="217"/>
      <c r="E41" s="217" t="s">
        <v>7</v>
      </c>
      <c r="F41" s="217"/>
      <c r="G41" s="217" t="s">
        <v>8</v>
      </c>
      <c r="H41" s="218"/>
    </row>
    <row r="42" spans="1:8" s="11" customFormat="1" ht="35.25" customHeight="1">
      <c r="A42" s="8">
        <v>4</v>
      </c>
      <c r="B42" s="159" t="s">
        <v>333</v>
      </c>
      <c r="C42" s="219" t="s">
        <v>141</v>
      </c>
      <c r="D42" s="219"/>
      <c r="E42" s="200" t="s">
        <v>140</v>
      </c>
      <c r="F42" s="200"/>
      <c r="G42" s="201">
        <v>400</v>
      </c>
      <c r="H42" s="201"/>
    </row>
    <row r="43" spans="1:8" s="11" customFormat="1" ht="18" customHeight="1">
      <c r="A43" s="220"/>
      <c r="B43" s="220"/>
      <c r="C43" s="220"/>
      <c r="D43" s="220"/>
      <c r="E43" s="220"/>
      <c r="F43" s="220"/>
      <c r="G43" s="220"/>
      <c r="H43" s="220"/>
    </row>
    <row r="44" spans="1:8" s="11" customFormat="1" ht="18" customHeight="1">
      <c r="A44" s="85" t="s">
        <v>1</v>
      </c>
      <c r="B44" s="198" t="s">
        <v>5</v>
      </c>
      <c r="C44" s="199" t="s">
        <v>142</v>
      </c>
      <c r="D44" s="199"/>
      <c r="E44" s="199"/>
      <c r="F44" s="199"/>
      <c r="G44" s="199"/>
      <c r="H44" s="199"/>
    </row>
    <row r="45" spans="1:8" s="11" customFormat="1" ht="18" customHeight="1">
      <c r="A45" s="85" t="s">
        <v>2</v>
      </c>
      <c r="B45" s="198"/>
      <c r="C45" s="199" t="s">
        <v>6</v>
      </c>
      <c r="D45" s="199"/>
      <c r="E45" s="199" t="s">
        <v>7</v>
      </c>
      <c r="F45" s="199"/>
      <c r="G45" s="199" t="s">
        <v>8</v>
      </c>
      <c r="H45" s="199"/>
    </row>
    <row r="46" spans="1:8" s="11" customFormat="1" ht="18" customHeight="1">
      <c r="A46" s="101">
        <v>3</v>
      </c>
      <c r="B46" s="101" t="s">
        <v>336</v>
      </c>
      <c r="C46" s="221" t="s">
        <v>287</v>
      </c>
      <c r="D46" s="221"/>
      <c r="E46" s="221" t="s">
        <v>143</v>
      </c>
      <c r="F46" s="221"/>
      <c r="G46" s="222">
        <v>600</v>
      </c>
      <c r="H46" s="222"/>
    </row>
    <row r="47" spans="1:8" s="11" customFormat="1" ht="18" customHeight="1">
      <c r="A47" s="200"/>
      <c r="B47" s="200"/>
      <c r="C47" s="200"/>
      <c r="D47" s="200"/>
      <c r="E47" s="200"/>
      <c r="F47" s="417"/>
      <c r="G47" s="193"/>
      <c r="H47" s="193"/>
    </row>
    <row r="48" spans="1:8" s="11" customFormat="1" ht="6.75" customHeight="1" thickBot="1">
      <c r="A48" s="12"/>
      <c r="B48" s="12"/>
      <c r="C48" s="12"/>
      <c r="D48" s="12"/>
      <c r="E48" s="12"/>
      <c r="F48" s="408"/>
      <c r="G48" s="101"/>
      <c r="H48" s="405"/>
    </row>
    <row r="49" spans="1:8" s="11" customFormat="1" ht="18" customHeight="1">
      <c r="A49" s="86" t="s">
        <v>1</v>
      </c>
      <c r="B49" s="208" t="s">
        <v>5</v>
      </c>
      <c r="C49" s="206" t="s">
        <v>142</v>
      </c>
      <c r="D49" s="206"/>
      <c r="E49" s="207"/>
      <c r="F49" s="422"/>
      <c r="G49" s="206"/>
      <c r="H49" s="207"/>
    </row>
    <row r="50" spans="1:8" s="11" customFormat="1" ht="18" customHeight="1" thickBot="1">
      <c r="A50" s="99" t="s">
        <v>2</v>
      </c>
      <c r="B50" s="209"/>
      <c r="C50" s="194" t="s">
        <v>6</v>
      </c>
      <c r="D50" s="194"/>
      <c r="E50" s="195" t="s">
        <v>7</v>
      </c>
      <c r="F50" s="423"/>
      <c r="G50" s="194" t="s">
        <v>8</v>
      </c>
      <c r="H50" s="195"/>
    </row>
    <row r="51" spans="1:8" s="11" customFormat="1" ht="18" customHeight="1">
      <c r="A51" s="60">
        <v>4</v>
      </c>
      <c r="B51" s="60">
        <v>1</v>
      </c>
      <c r="C51" s="196" t="s">
        <v>172</v>
      </c>
      <c r="D51" s="196"/>
      <c r="E51" s="196" t="s">
        <v>143</v>
      </c>
      <c r="F51" s="196"/>
      <c r="G51" s="202">
        <v>600</v>
      </c>
      <c r="H51" s="202"/>
    </row>
    <row r="52" spans="1:8" s="11" customFormat="1" ht="18" customHeight="1" thickBot="1">
      <c r="A52" s="193"/>
      <c r="B52" s="193"/>
      <c r="C52" s="193"/>
      <c r="D52" s="193"/>
      <c r="E52" s="193"/>
      <c r="F52" s="193"/>
      <c r="G52" s="193"/>
      <c r="H52" s="193"/>
    </row>
    <row r="53" spans="1:8" s="11" customFormat="1" ht="18" customHeight="1">
      <c r="A53" s="86" t="s">
        <v>1</v>
      </c>
      <c r="B53" s="208" t="s">
        <v>5</v>
      </c>
      <c r="C53" s="206" t="s">
        <v>142</v>
      </c>
      <c r="D53" s="206"/>
      <c r="E53" s="206"/>
      <c r="F53" s="206"/>
      <c r="G53" s="206"/>
      <c r="H53" s="207"/>
    </row>
    <row r="54" spans="1:8" s="11" customFormat="1" ht="18" customHeight="1" thickBot="1">
      <c r="A54" s="99" t="s">
        <v>2</v>
      </c>
      <c r="B54" s="209"/>
      <c r="C54" s="194" t="s">
        <v>6</v>
      </c>
      <c r="D54" s="194"/>
      <c r="E54" s="194" t="s">
        <v>7</v>
      </c>
      <c r="F54" s="194"/>
      <c r="G54" s="194" t="s">
        <v>8</v>
      </c>
      <c r="H54" s="195"/>
    </row>
    <row r="55" spans="1:8" s="11" customFormat="1" ht="30.75" customHeight="1">
      <c r="A55" s="60">
        <v>5</v>
      </c>
      <c r="B55" s="100" t="s">
        <v>334</v>
      </c>
      <c r="C55" s="196" t="s">
        <v>288</v>
      </c>
      <c r="D55" s="196"/>
      <c r="E55" s="196" t="s">
        <v>136</v>
      </c>
      <c r="F55" s="196"/>
      <c r="G55" s="202">
        <v>600</v>
      </c>
      <c r="H55" s="202"/>
    </row>
    <row r="56" spans="1:8" s="11" customFormat="1" ht="18" customHeight="1" thickBot="1">
      <c r="A56" s="193"/>
      <c r="B56" s="193"/>
      <c r="C56" s="193"/>
      <c r="D56" s="193"/>
      <c r="E56" s="193"/>
      <c r="F56" s="193"/>
      <c r="G56" s="193"/>
      <c r="H56" s="193"/>
    </row>
    <row r="57" spans="1:8" s="11" customFormat="1" ht="18" customHeight="1">
      <c r="A57" s="86" t="s">
        <v>1</v>
      </c>
      <c r="B57" s="208" t="s">
        <v>5</v>
      </c>
      <c r="C57" s="206" t="s">
        <v>142</v>
      </c>
      <c r="D57" s="206"/>
      <c r="E57" s="206"/>
      <c r="F57" s="206"/>
      <c r="G57" s="206"/>
      <c r="H57" s="207"/>
    </row>
    <row r="58" spans="1:8" s="11" customFormat="1" ht="18" customHeight="1" thickBot="1">
      <c r="A58" s="99" t="s">
        <v>2</v>
      </c>
      <c r="B58" s="209"/>
      <c r="C58" s="194" t="s">
        <v>6</v>
      </c>
      <c r="D58" s="194"/>
      <c r="E58" s="194" t="s">
        <v>7</v>
      </c>
      <c r="F58" s="194"/>
      <c r="G58" s="194" t="s">
        <v>8</v>
      </c>
      <c r="H58" s="195"/>
    </row>
    <row r="59" spans="1:8" s="11" customFormat="1" ht="18" customHeight="1">
      <c r="A59" s="60">
        <v>1</v>
      </c>
      <c r="B59" s="60" t="s">
        <v>335</v>
      </c>
      <c r="C59" s="196" t="s">
        <v>144</v>
      </c>
      <c r="D59" s="196"/>
      <c r="E59" s="196" t="s">
        <v>173</v>
      </c>
      <c r="F59" s="196"/>
      <c r="G59" s="202">
        <v>600</v>
      </c>
      <c r="H59" s="202"/>
    </row>
    <row r="60" spans="1:8" s="11" customFormat="1" ht="18" customHeight="1" thickBot="1">
      <c r="A60" s="193"/>
      <c r="B60" s="193"/>
      <c r="C60" s="193"/>
      <c r="D60" s="193"/>
      <c r="E60" s="193"/>
      <c r="F60" s="193"/>
      <c r="G60" s="193"/>
      <c r="H60" s="193"/>
    </row>
    <row r="61" spans="1:8" s="11" customFormat="1" ht="20.25" customHeight="1">
      <c r="A61" s="86" t="s">
        <v>1</v>
      </c>
      <c r="B61" s="208" t="s">
        <v>5</v>
      </c>
      <c r="C61" s="206" t="s">
        <v>289</v>
      </c>
      <c r="D61" s="206"/>
      <c r="E61" s="206"/>
      <c r="F61" s="206"/>
      <c r="G61" s="206"/>
      <c r="H61" s="207"/>
    </row>
    <row r="62" spans="1:8" s="11" customFormat="1" ht="18" customHeight="1" thickBot="1">
      <c r="A62" s="99" t="s">
        <v>2</v>
      </c>
      <c r="B62" s="209"/>
      <c r="C62" s="194" t="s">
        <v>6</v>
      </c>
      <c r="D62" s="194"/>
      <c r="E62" s="194" t="s">
        <v>7</v>
      </c>
      <c r="F62" s="194"/>
      <c r="G62" s="194" t="s">
        <v>8</v>
      </c>
      <c r="H62" s="195"/>
    </row>
    <row r="63" spans="1:8" ht="18" customHeight="1">
      <c r="A63" s="60">
        <v>57</v>
      </c>
      <c r="B63" s="60">
        <v>100</v>
      </c>
      <c r="C63" s="196" t="s">
        <v>282</v>
      </c>
      <c r="D63" s="196"/>
      <c r="E63" s="196" t="s">
        <v>282</v>
      </c>
      <c r="F63" s="196"/>
      <c r="G63" s="202">
        <v>600</v>
      </c>
      <c r="H63" s="202"/>
    </row>
    <row r="64" spans="1:8" ht="13.5">
      <c r="A64" s="193"/>
      <c r="B64" s="193"/>
      <c r="C64" s="193"/>
      <c r="D64" s="193"/>
      <c r="E64" s="193"/>
      <c r="F64" s="193"/>
      <c r="G64" s="193"/>
      <c r="H64" s="193"/>
    </row>
    <row r="65" spans="1:8" ht="17.25" customHeight="1">
      <c r="A65" s="85" t="s">
        <v>1</v>
      </c>
      <c r="B65" s="198" t="s">
        <v>5</v>
      </c>
      <c r="C65" s="199" t="s">
        <v>290</v>
      </c>
      <c r="D65" s="199"/>
      <c r="E65" s="199"/>
      <c r="F65" s="199"/>
      <c r="G65" s="199"/>
      <c r="H65" s="199"/>
    </row>
    <row r="66" spans="1:8" ht="16.5" customHeight="1">
      <c r="A66" s="85" t="s">
        <v>2</v>
      </c>
      <c r="B66" s="198"/>
      <c r="C66" s="199" t="s">
        <v>6</v>
      </c>
      <c r="D66" s="199"/>
      <c r="E66" s="199" t="s">
        <v>7</v>
      </c>
      <c r="F66" s="199"/>
      <c r="G66" s="199" t="s">
        <v>8</v>
      </c>
      <c r="H66" s="199"/>
    </row>
    <row r="67" spans="1:8" ht="22.5" customHeight="1">
      <c r="A67" s="8">
        <v>69</v>
      </c>
      <c r="B67" s="8">
        <v>100</v>
      </c>
      <c r="C67" s="200" t="s">
        <v>282</v>
      </c>
      <c r="D67" s="200"/>
      <c r="E67" s="200" t="s">
        <v>282</v>
      </c>
      <c r="F67" s="200"/>
      <c r="G67" s="201">
        <v>600</v>
      </c>
      <c r="H67" s="201"/>
    </row>
  </sheetData>
  <sheetProtection/>
  <mergeCells count="146">
    <mergeCell ref="B61:B62"/>
    <mergeCell ref="B57:B58"/>
    <mergeCell ref="C57:H57"/>
    <mergeCell ref="C58:D58"/>
    <mergeCell ref="E58:F58"/>
    <mergeCell ref="G58:H58"/>
    <mergeCell ref="C59:D59"/>
    <mergeCell ref="E59:F59"/>
    <mergeCell ref="G59:H59"/>
    <mergeCell ref="C61:H61"/>
    <mergeCell ref="C51:D51"/>
    <mergeCell ref="E51:F51"/>
    <mergeCell ref="G51:H51"/>
    <mergeCell ref="C55:D55"/>
    <mergeCell ref="E55:F55"/>
    <mergeCell ref="G55:H55"/>
    <mergeCell ref="B53:B54"/>
    <mergeCell ref="C53:H53"/>
    <mergeCell ref="C54:D54"/>
    <mergeCell ref="E54:F54"/>
    <mergeCell ref="G54:H54"/>
    <mergeCell ref="C46:D46"/>
    <mergeCell ref="E46:F46"/>
    <mergeCell ref="G46:H46"/>
    <mergeCell ref="B49:B50"/>
    <mergeCell ref="C49:H49"/>
    <mergeCell ref="C50:D50"/>
    <mergeCell ref="E50:F50"/>
    <mergeCell ref="G50:H50"/>
    <mergeCell ref="C42:D42"/>
    <mergeCell ref="E42:F42"/>
    <mergeCell ref="G42:H42"/>
    <mergeCell ref="A43:H43"/>
    <mergeCell ref="B44:B45"/>
    <mergeCell ref="C44:H44"/>
    <mergeCell ref="C45:D45"/>
    <mergeCell ref="E45:F45"/>
    <mergeCell ref="G45:H45"/>
    <mergeCell ref="C38:D38"/>
    <mergeCell ref="E38:F38"/>
    <mergeCell ref="G38:H38"/>
    <mergeCell ref="B40:B41"/>
    <mergeCell ref="C40:H40"/>
    <mergeCell ref="C41:D41"/>
    <mergeCell ref="E41:F41"/>
    <mergeCell ref="G41:H41"/>
    <mergeCell ref="C34:D34"/>
    <mergeCell ref="E34:F34"/>
    <mergeCell ref="G34:H34"/>
    <mergeCell ref="B36:B37"/>
    <mergeCell ref="C36:H36"/>
    <mergeCell ref="C37:D37"/>
    <mergeCell ref="E37:F37"/>
    <mergeCell ref="G37:H37"/>
    <mergeCell ref="A35:H35"/>
    <mergeCell ref="C30:D30"/>
    <mergeCell ref="E30:F30"/>
    <mergeCell ref="G30:H30"/>
    <mergeCell ref="B32:B33"/>
    <mergeCell ref="C32:H32"/>
    <mergeCell ref="C33:D33"/>
    <mergeCell ref="E33:F33"/>
    <mergeCell ref="G33:H33"/>
    <mergeCell ref="E14:F14"/>
    <mergeCell ref="G14:H14"/>
    <mergeCell ref="B28:B29"/>
    <mergeCell ref="C28:H28"/>
    <mergeCell ref="C29:D29"/>
    <mergeCell ref="E29:F29"/>
    <mergeCell ref="G29:H29"/>
    <mergeCell ref="B16:B17"/>
    <mergeCell ref="C16:H16"/>
    <mergeCell ref="C17:D17"/>
    <mergeCell ref="E17:F17"/>
    <mergeCell ref="G17:H17"/>
    <mergeCell ref="A1:H1"/>
    <mergeCell ref="A2:H2"/>
    <mergeCell ref="A7:H7"/>
    <mergeCell ref="B12:B13"/>
    <mergeCell ref="C14:D14"/>
    <mergeCell ref="C6:D6"/>
    <mergeCell ref="E6:F6"/>
    <mergeCell ref="B8:B9"/>
    <mergeCell ref="B24:B25"/>
    <mergeCell ref="C24:H24"/>
    <mergeCell ref="C25:D25"/>
    <mergeCell ref="E25:F25"/>
    <mergeCell ref="G25:H25"/>
    <mergeCell ref="C18:D18"/>
    <mergeCell ref="E18:F18"/>
    <mergeCell ref="G18:H18"/>
    <mergeCell ref="B20:B21"/>
    <mergeCell ref="C20:H20"/>
    <mergeCell ref="G26:H26"/>
    <mergeCell ref="C22:D22"/>
    <mergeCell ref="E22:F22"/>
    <mergeCell ref="G22:H22"/>
    <mergeCell ref="C21:D21"/>
    <mergeCell ref="E21:F21"/>
    <mergeCell ref="G21:H21"/>
    <mergeCell ref="E5:F5"/>
    <mergeCell ref="C12:H12"/>
    <mergeCell ref="B4:B5"/>
    <mergeCell ref="C8:H8"/>
    <mergeCell ref="C9:D9"/>
    <mergeCell ref="E9:F9"/>
    <mergeCell ref="G9:H9"/>
    <mergeCell ref="A11:H11"/>
    <mergeCell ref="E63:F63"/>
    <mergeCell ref="G63:H63"/>
    <mergeCell ref="A3:H3"/>
    <mergeCell ref="C4:H4"/>
    <mergeCell ref="E10:F10"/>
    <mergeCell ref="G5:H5"/>
    <mergeCell ref="C5:D5"/>
    <mergeCell ref="G6:H6"/>
    <mergeCell ref="C10:D10"/>
    <mergeCell ref="G10:H10"/>
    <mergeCell ref="B65:B66"/>
    <mergeCell ref="C65:H65"/>
    <mergeCell ref="C66:D66"/>
    <mergeCell ref="E66:F66"/>
    <mergeCell ref="G66:H66"/>
    <mergeCell ref="C67:D67"/>
    <mergeCell ref="E67:F67"/>
    <mergeCell ref="G67:H67"/>
    <mergeCell ref="A15:H15"/>
    <mergeCell ref="A19:H19"/>
    <mergeCell ref="A23:H23"/>
    <mergeCell ref="A27:H27"/>
    <mergeCell ref="A31:H31"/>
    <mergeCell ref="G13:H13"/>
    <mergeCell ref="C13:D13"/>
    <mergeCell ref="E13:F13"/>
    <mergeCell ref="C26:D26"/>
    <mergeCell ref="E26:F26"/>
    <mergeCell ref="A39:H39"/>
    <mergeCell ref="A52:H52"/>
    <mergeCell ref="A56:H56"/>
    <mergeCell ref="A60:H60"/>
    <mergeCell ref="A64:H64"/>
    <mergeCell ref="A47:H47"/>
    <mergeCell ref="C62:D62"/>
    <mergeCell ref="E62:F62"/>
    <mergeCell ref="G62:H62"/>
    <mergeCell ref="C63:D63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portrait" scale="83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4" width="4.8515625" style="5" customWidth="1"/>
    <col min="5" max="5" width="18.140625" style="5" customWidth="1"/>
    <col min="6" max="6" width="24.00390625" style="5" customWidth="1"/>
    <col min="7" max="7" width="10.28125" style="5" customWidth="1"/>
    <col min="8" max="8" width="16.8515625" style="5" customWidth="1"/>
    <col min="9" max="16384" width="11.421875" style="5" customWidth="1"/>
  </cols>
  <sheetData>
    <row r="1" spans="1:8" ht="20.25" customHeight="1">
      <c r="A1" s="223" t="s">
        <v>253</v>
      </c>
      <c r="B1" s="224"/>
      <c r="C1" s="224"/>
      <c r="D1" s="224"/>
      <c r="E1" s="224"/>
      <c r="F1" s="224"/>
      <c r="G1" s="224"/>
      <c r="H1" s="225"/>
    </row>
    <row r="2" spans="1:8" ht="20.25" customHeight="1" thickBot="1">
      <c r="A2" s="238" t="s">
        <v>313</v>
      </c>
      <c r="B2" s="239"/>
      <c r="C2" s="239"/>
      <c r="D2" s="239"/>
      <c r="E2" s="239"/>
      <c r="F2" s="239"/>
      <c r="G2" s="239"/>
      <c r="H2" s="240"/>
    </row>
    <row r="3" spans="1:8" ht="13.5" customHeight="1">
      <c r="A3" s="241" t="s">
        <v>9</v>
      </c>
      <c r="B3" s="226" t="s">
        <v>145</v>
      </c>
      <c r="C3" s="226" t="s">
        <v>10</v>
      </c>
      <c r="D3" s="229" t="s">
        <v>11</v>
      </c>
      <c r="E3" s="13"/>
      <c r="F3" s="14"/>
      <c r="G3" s="14"/>
      <c r="H3" s="15"/>
    </row>
    <row r="4" spans="1:8" ht="13.5">
      <c r="A4" s="242"/>
      <c r="B4" s="227"/>
      <c r="C4" s="227"/>
      <c r="D4" s="230"/>
      <c r="E4" s="232" t="s">
        <v>174</v>
      </c>
      <c r="F4" s="233"/>
      <c r="G4" s="233"/>
      <c r="H4" s="234"/>
    </row>
    <row r="5" spans="1:8" ht="13.5">
      <c r="A5" s="242"/>
      <c r="B5" s="227"/>
      <c r="C5" s="227"/>
      <c r="D5" s="230"/>
      <c r="E5" s="232" t="s">
        <v>42</v>
      </c>
      <c r="F5" s="233"/>
      <c r="G5" s="233"/>
      <c r="H5" s="234"/>
    </row>
    <row r="6" spans="1:8" ht="13.5">
      <c r="A6" s="242"/>
      <c r="B6" s="227"/>
      <c r="C6" s="227"/>
      <c r="D6" s="230"/>
      <c r="E6" s="232"/>
      <c r="F6" s="233"/>
      <c r="G6" s="233"/>
      <c r="H6" s="234"/>
    </row>
    <row r="7" spans="1:8" ht="14.25" thickBot="1">
      <c r="A7" s="243"/>
      <c r="B7" s="228"/>
      <c r="C7" s="228" t="s">
        <v>10</v>
      </c>
      <c r="D7" s="231" t="s">
        <v>11</v>
      </c>
      <c r="E7" s="16"/>
      <c r="F7" s="17"/>
      <c r="G7" s="17"/>
      <c r="H7" s="18"/>
    </row>
    <row r="8" spans="1:8" ht="19.5" customHeight="1" thickBot="1">
      <c r="A8" s="235" t="s">
        <v>12</v>
      </c>
      <c r="B8" s="236"/>
      <c r="C8" s="236"/>
      <c r="D8" s="237"/>
      <c r="E8" s="102" t="s">
        <v>145</v>
      </c>
      <c r="F8" s="103" t="s">
        <v>10</v>
      </c>
      <c r="G8" s="103" t="s">
        <v>11</v>
      </c>
      <c r="H8" s="104" t="s">
        <v>250</v>
      </c>
    </row>
    <row r="9" spans="1:8" ht="16.5" customHeight="1">
      <c r="A9" s="60">
        <v>2</v>
      </c>
      <c r="B9" s="60">
        <v>1</v>
      </c>
      <c r="C9" s="60">
        <v>1</v>
      </c>
      <c r="D9" s="60">
        <v>1</v>
      </c>
      <c r="E9" s="47" t="s">
        <v>13</v>
      </c>
      <c r="F9" s="47" t="s">
        <v>283</v>
      </c>
      <c r="G9" s="47" t="s">
        <v>43</v>
      </c>
      <c r="H9" s="49">
        <v>1500</v>
      </c>
    </row>
    <row r="10" spans="1:8" ht="16.5" customHeight="1">
      <c r="A10" s="8">
        <v>2</v>
      </c>
      <c r="B10" s="8">
        <v>1</v>
      </c>
      <c r="C10" s="8">
        <v>1</v>
      </c>
      <c r="D10" s="8">
        <v>2</v>
      </c>
      <c r="E10" s="24" t="s">
        <v>13</v>
      </c>
      <c r="F10" s="24" t="s">
        <v>283</v>
      </c>
      <c r="G10" s="24" t="s">
        <v>44</v>
      </c>
      <c r="H10" s="22">
        <v>1300</v>
      </c>
    </row>
    <row r="11" spans="1:8" ht="16.5" customHeight="1">
      <c r="A11" s="8">
        <v>2</v>
      </c>
      <c r="B11" s="8">
        <v>1</v>
      </c>
      <c r="C11" s="8">
        <v>1</v>
      </c>
      <c r="D11" s="8">
        <v>3</v>
      </c>
      <c r="E11" s="24" t="s">
        <v>13</v>
      </c>
      <c r="F11" s="24" t="s">
        <v>283</v>
      </c>
      <c r="G11" s="24" t="s">
        <v>45</v>
      </c>
      <c r="H11" s="22">
        <v>1100</v>
      </c>
    </row>
    <row r="12" spans="1:8" ht="16.5" customHeight="1">
      <c r="A12" s="8">
        <v>2</v>
      </c>
      <c r="B12" s="8">
        <v>1</v>
      </c>
      <c r="C12" s="8">
        <v>1</v>
      </c>
      <c r="D12" s="8">
        <v>4</v>
      </c>
      <c r="E12" s="24" t="s">
        <v>13</v>
      </c>
      <c r="F12" s="24" t="s">
        <v>284</v>
      </c>
      <c r="G12" s="24" t="s">
        <v>146</v>
      </c>
      <c r="H12" s="22">
        <v>800</v>
      </c>
    </row>
    <row r="13" spans="1:8" ht="16.5" customHeight="1" thickBot="1">
      <c r="A13" s="37">
        <v>2</v>
      </c>
      <c r="B13" s="37">
        <v>1</v>
      </c>
      <c r="C13" s="37">
        <v>1</v>
      </c>
      <c r="D13" s="37">
        <v>5</v>
      </c>
      <c r="E13" s="25" t="s">
        <v>13</v>
      </c>
      <c r="F13" s="25" t="s">
        <v>254</v>
      </c>
      <c r="G13" s="25" t="s">
        <v>147</v>
      </c>
      <c r="H13" s="23">
        <v>300</v>
      </c>
    </row>
    <row r="14" spans="1:8" ht="16.5" customHeight="1" thickTop="1">
      <c r="A14" s="8">
        <v>2</v>
      </c>
      <c r="B14" s="8">
        <v>1</v>
      </c>
      <c r="C14" s="8">
        <v>2</v>
      </c>
      <c r="D14" s="8">
        <v>1</v>
      </c>
      <c r="E14" s="24" t="s">
        <v>13</v>
      </c>
      <c r="F14" s="24" t="s">
        <v>175</v>
      </c>
      <c r="G14" s="24" t="s">
        <v>43</v>
      </c>
      <c r="H14" s="22">
        <v>2000</v>
      </c>
    </row>
    <row r="15" spans="1:8" ht="16.5" customHeight="1">
      <c r="A15" s="8">
        <v>2</v>
      </c>
      <c r="B15" s="8">
        <v>1</v>
      </c>
      <c r="C15" s="8">
        <v>2</v>
      </c>
      <c r="D15" s="8">
        <v>2</v>
      </c>
      <c r="E15" s="24" t="s">
        <v>13</v>
      </c>
      <c r="F15" s="24" t="s">
        <v>175</v>
      </c>
      <c r="G15" s="24" t="s">
        <v>44</v>
      </c>
      <c r="H15" s="22">
        <v>1800</v>
      </c>
    </row>
    <row r="16" spans="1:8" ht="16.5" customHeight="1">
      <c r="A16" s="8">
        <v>2</v>
      </c>
      <c r="B16" s="8">
        <v>1</v>
      </c>
      <c r="C16" s="8">
        <v>2</v>
      </c>
      <c r="D16" s="8">
        <v>3</v>
      </c>
      <c r="E16" s="24" t="s">
        <v>13</v>
      </c>
      <c r="F16" s="24" t="s">
        <v>175</v>
      </c>
      <c r="G16" s="24" t="s">
        <v>45</v>
      </c>
      <c r="H16" s="22">
        <v>1600</v>
      </c>
    </row>
    <row r="17" spans="1:8" ht="16.5" customHeight="1">
      <c r="A17" s="8">
        <v>2</v>
      </c>
      <c r="B17" s="8">
        <v>1</v>
      </c>
      <c r="C17" s="8">
        <v>2</v>
      </c>
      <c r="D17" s="8">
        <v>4</v>
      </c>
      <c r="E17" s="24" t="s">
        <v>13</v>
      </c>
      <c r="F17" s="24" t="s">
        <v>176</v>
      </c>
      <c r="G17" s="24" t="s">
        <v>146</v>
      </c>
      <c r="H17" s="22">
        <v>1000</v>
      </c>
    </row>
    <row r="18" spans="1:8" ht="16.5" customHeight="1">
      <c r="A18" s="8">
        <v>2</v>
      </c>
      <c r="B18" s="8">
        <v>1</v>
      </c>
      <c r="C18" s="8">
        <v>2</v>
      </c>
      <c r="D18" s="8">
        <v>5</v>
      </c>
      <c r="E18" s="24" t="s">
        <v>13</v>
      </c>
      <c r="F18" s="24" t="s">
        <v>255</v>
      </c>
      <c r="G18" s="24" t="s">
        <v>147</v>
      </c>
      <c r="H18" s="22">
        <v>400</v>
      </c>
    </row>
    <row r="19" spans="1:8" ht="16.5" customHeight="1" thickBot="1">
      <c r="A19" s="37">
        <v>2</v>
      </c>
      <c r="B19" s="37">
        <v>1</v>
      </c>
      <c r="C19" s="37">
        <v>2</v>
      </c>
      <c r="D19" s="37">
        <v>6</v>
      </c>
      <c r="E19" s="25" t="s">
        <v>13</v>
      </c>
      <c r="F19" s="25" t="s">
        <v>245</v>
      </c>
      <c r="G19" s="25" t="s">
        <v>246</v>
      </c>
      <c r="H19" s="23">
        <v>1500</v>
      </c>
    </row>
    <row r="20" spans="1:8" ht="16.5" customHeight="1" thickTop="1">
      <c r="A20" s="60">
        <v>2</v>
      </c>
      <c r="B20" s="60">
        <v>1</v>
      </c>
      <c r="C20" s="60">
        <v>3</v>
      </c>
      <c r="D20" s="60">
        <v>1</v>
      </c>
      <c r="E20" s="47" t="s">
        <v>13</v>
      </c>
      <c r="F20" s="47" t="s">
        <v>14</v>
      </c>
      <c r="G20" s="47" t="s">
        <v>43</v>
      </c>
      <c r="H20" s="49">
        <v>2800</v>
      </c>
    </row>
    <row r="21" spans="1:8" ht="16.5" customHeight="1">
      <c r="A21" s="8">
        <v>2</v>
      </c>
      <c r="B21" s="8">
        <v>1</v>
      </c>
      <c r="C21" s="8">
        <v>3</v>
      </c>
      <c r="D21" s="8">
        <v>2</v>
      </c>
      <c r="E21" s="24" t="s">
        <v>13</v>
      </c>
      <c r="F21" s="24" t="s">
        <v>14</v>
      </c>
      <c r="G21" s="24" t="s">
        <v>44</v>
      </c>
      <c r="H21" s="22">
        <v>2500</v>
      </c>
    </row>
    <row r="22" spans="1:8" ht="16.5" customHeight="1">
      <c r="A22" s="8">
        <v>2</v>
      </c>
      <c r="B22" s="8">
        <v>1</v>
      </c>
      <c r="C22" s="8">
        <v>3</v>
      </c>
      <c r="D22" s="8">
        <v>3</v>
      </c>
      <c r="E22" s="24" t="s">
        <v>13</v>
      </c>
      <c r="F22" s="24" t="s">
        <v>14</v>
      </c>
      <c r="G22" s="24" t="s">
        <v>45</v>
      </c>
      <c r="H22" s="22">
        <v>2200</v>
      </c>
    </row>
    <row r="23" spans="1:8" ht="16.5" customHeight="1">
      <c r="A23" s="8">
        <v>2</v>
      </c>
      <c r="B23" s="8">
        <v>1</v>
      </c>
      <c r="C23" s="8">
        <v>3</v>
      </c>
      <c r="D23" s="8">
        <v>4</v>
      </c>
      <c r="E23" s="24" t="s">
        <v>13</v>
      </c>
      <c r="F23" s="24" t="s">
        <v>46</v>
      </c>
      <c r="G23" s="24" t="s">
        <v>146</v>
      </c>
      <c r="H23" s="22">
        <v>1400</v>
      </c>
    </row>
    <row r="24" spans="1:8" ht="16.5" customHeight="1">
      <c r="A24" s="8">
        <v>2</v>
      </c>
      <c r="B24" s="8">
        <v>1</v>
      </c>
      <c r="C24" s="8">
        <v>3</v>
      </c>
      <c r="D24" s="8">
        <v>5</v>
      </c>
      <c r="E24" s="24" t="s">
        <v>13</v>
      </c>
      <c r="F24" s="24" t="s">
        <v>256</v>
      </c>
      <c r="G24" s="24" t="s">
        <v>147</v>
      </c>
      <c r="H24" s="22">
        <v>600</v>
      </c>
    </row>
    <row r="25" spans="1:8" ht="16.5" customHeight="1" thickBot="1">
      <c r="A25" s="37">
        <v>2</v>
      </c>
      <c r="B25" s="37">
        <v>1</v>
      </c>
      <c r="C25" s="37">
        <v>3</v>
      </c>
      <c r="D25" s="37">
        <v>6</v>
      </c>
      <c r="E25" s="25" t="s">
        <v>13</v>
      </c>
      <c r="F25" s="25" t="s">
        <v>247</v>
      </c>
      <c r="G25" s="25" t="s">
        <v>246</v>
      </c>
      <c r="H25" s="23">
        <v>1833</v>
      </c>
    </row>
    <row r="26" spans="1:8" ht="16.5" customHeight="1" thickTop="1">
      <c r="A26" s="8">
        <v>2</v>
      </c>
      <c r="B26" s="8">
        <v>1</v>
      </c>
      <c r="C26" s="8">
        <v>4</v>
      </c>
      <c r="D26" s="8">
        <v>1</v>
      </c>
      <c r="E26" s="24" t="s">
        <v>13</v>
      </c>
      <c r="F26" s="24" t="s">
        <v>15</v>
      </c>
      <c r="G26" s="24" t="s">
        <v>43</v>
      </c>
      <c r="H26" s="22">
        <v>3900</v>
      </c>
    </row>
    <row r="27" spans="1:8" ht="16.5" customHeight="1">
      <c r="A27" s="8">
        <v>2</v>
      </c>
      <c r="B27" s="8">
        <v>1</v>
      </c>
      <c r="C27" s="8">
        <v>4</v>
      </c>
      <c r="D27" s="8">
        <v>2</v>
      </c>
      <c r="E27" s="24" t="s">
        <v>13</v>
      </c>
      <c r="F27" s="24" t="s">
        <v>15</v>
      </c>
      <c r="G27" s="24" t="s">
        <v>44</v>
      </c>
      <c r="H27" s="22">
        <v>3500</v>
      </c>
    </row>
    <row r="28" spans="1:8" ht="16.5" customHeight="1">
      <c r="A28" s="8">
        <v>2</v>
      </c>
      <c r="B28" s="8">
        <v>1</v>
      </c>
      <c r="C28" s="8">
        <v>4</v>
      </c>
      <c r="D28" s="8">
        <v>3</v>
      </c>
      <c r="E28" s="24" t="s">
        <v>13</v>
      </c>
      <c r="F28" s="24" t="s">
        <v>15</v>
      </c>
      <c r="G28" s="24" t="s">
        <v>45</v>
      </c>
      <c r="H28" s="22">
        <v>3100</v>
      </c>
    </row>
    <row r="29" spans="1:8" ht="16.5" customHeight="1">
      <c r="A29" s="8">
        <v>2</v>
      </c>
      <c r="B29" s="8">
        <v>1</v>
      </c>
      <c r="C29" s="8">
        <v>4</v>
      </c>
      <c r="D29" s="8">
        <v>4</v>
      </c>
      <c r="E29" s="24" t="s">
        <v>13</v>
      </c>
      <c r="F29" s="24" t="s">
        <v>47</v>
      </c>
      <c r="G29" s="24" t="s">
        <v>146</v>
      </c>
      <c r="H29" s="22">
        <v>1500</v>
      </c>
    </row>
    <row r="30" spans="1:8" ht="16.5" customHeight="1">
      <c r="A30" s="8">
        <v>2</v>
      </c>
      <c r="B30" s="8">
        <v>1</v>
      </c>
      <c r="C30" s="8">
        <v>4</v>
      </c>
      <c r="D30" s="8">
        <v>5</v>
      </c>
      <c r="E30" s="24" t="s">
        <v>13</v>
      </c>
      <c r="F30" s="24" t="s">
        <v>257</v>
      </c>
      <c r="G30" s="24" t="s">
        <v>147</v>
      </c>
      <c r="H30" s="22">
        <v>900</v>
      </c>
    </row>
    <row r="31" spans="1:8" ht="16.5" customHeight="1" thickBot="1">
      <c r="A31" s="37">
        <v>2</v>
      </c>
      <c r="B31" s="37">
        <v>1</v>
      </c>
      <c r="C31" s="37">
        <v>4</v>
      </c>
      <c r="D31" s="37">
        <v>6</v>
      </c>
      <c r="E31" s="25" t="s">
        <v>13</v>
      </c>
      <c r="F31" s="25" t="s">
        <v>248</v>
      </c>
      <c r="G31" s="25" t="s">
        <v>246</v>
      </c>
      <c r="H31" s="23">
        <v>2333</v>
      </c>
    </row>
    <row r="32" spans="1:8" ht="16.5" customHeight="1" thickTop="1">
      <c r="A32" s="8">
        <v>2</v>
      </c>
      <c r="B32" s="8">
        <v>1</v>
      </c>
      <c r="C32" s="8">
        <v>5</v>
      </c>
      <c r="D32" s="8">
        <v>1</v>
      </c>
      <c r="E32" s="24" t="s">
        <v>13</v>
      </c>
      <c r="F32" s="24" t="s">
        <v>16</v>
      </c>
      <c r="G32" s="24" t="s">
        <v>43</v>
      </c>
      <c r="H32" s="22">
        <v>5300</v>
      </c>
    </row>
    <row r="33" spans="1:8" ht="16.5" customHeight="1">
      <c r="A33" s="8">
        <v>2</v>
      </c>
      <c r="B33" s="8">
        <v>1</v>
      </c>
      <c r="C33" s="8">
        <v>5</v>
      </c>
      <c r="D33" s="8">
        <v>2</v>
      </c>
      <c r="E33" s="24" t="s">
        <v>13</v>
      </c>
      <c r="F33" s="24" t="s">
        <v>16</v>
      </c>
      <c r="G33" s="24" t="s">
        <v>44</v>
      </c>
      <c r="H33" s="22">
        <v>4900</v>
      </c>
    </row>
    <row r="34" spans="1:8" ht="16.5" customHeight="1">
      <c r="A34" s="8">
        <v>2</v>
      </c>
      <c r="B34" s="8">
        <v>1</v>
      </c>
      <c r="C34" s="8">
        <v>5</v>
      </c>
      <c r="D34" s="8">
        <v>3</v>
      </c>
      <c r="E34" s="24" t="s">
        <v>13</v>
      </c>
      <c r="F34" s="24" t="s">
        <v>16</v>
      </c>
      <c r="G34" s="24" t="s">
        <v>45</v>
      </c>
      <c r="H34" s="22">
        <v>4300</v>
      </c>
    </row>
    <row r="35" spans="1:8" ht="16.5" customHeight="1">
      <c r="A35" s="8">
        <v>2</v>
      </c>
      <c r="B35" s="8">
        <v>1</v>
      </c>
      <c r="C35" s="8">
        <v>5</v>
      </c>
      <c r="D35" s="8">
        <v>4</v>
      </c>
      <c r="E35" s="24" t="s">
        <v>13</v>
      </c>
      <c r="F35" s="24" t="s">
        <v>48</v>
      </c>
      <c r="G35" s="24" t="s">
        <v>146</v>
      </c>
      <c r="H35" s="22">
        <v>2000</v>
      </c>
    </row>
    <row r="36" spans="1:8" ht="16.5" customHeight="1" thickBot="1">
      <c r="A36" s="37">
        <v>2</v>
      </c>
      <c r="B36" s="37">
        <v>1</v>
      </c>
      <c r="C36" s="37">
        <v>5</v>
      </c>
      <c r="D36" s="37">
        <v>5</v>
      </c>
      <c r="E36" s="25" t="s">
        <v>13</v>
      </c>
      <c r="F36" s="25" t="s">
        <v>258</v>
      </c>
      <c r="G36" s="25" t="s">
        <v>147</v>
      </c>
      <c r="H36" s="23">
        <v>1100</v>
      </c>
    </row>
    <row r="37" spans="1:8" ht="16.5" customHeight="1" thickTop="1">
      <c r="A37" s="8">
        <v>2</v>
      </c>
      <c r="B37" s="8">
        <v>2</v>
      </c>
      <c r="C37" s="8">
        <v>1</v>
      </c>
      <c r="D37" s="8">
        <v>1</v>
      </c>
      <c r="E37" s="24" t="s">
        <v>17</v>
      </c>
      <c r="F37" s="24" t="s">
        <v>175</v>
      </c>
      <c r="G37" s="24" t="s">
        <v>43</v>
      </c>
      <c r="H37" s="22">
        <v>1600</v>
      </c>
    </row>
    <row r="38" spans="1:8" ht="16.5" customHeight="1">
      <c r="A38" s="8">
        <v>2</v>
      </c>
      <c r="B38" s="8">
        <v>2</v>
      </c>
      <c r="C38" s="8">
        <v>1</v>
      </c>
      <c r="D38" s="8">
        <v>2</v>
      </c>
      <c r="E38" s="24" t="s">
        <v>17</v>
      </c>
      <c r="F38" s="24" t="s">
        <v>175</v>
      </c>
      <c r="G38" s="24" t="s">
        <v>44</v>
      </c>
      <c r="H38" s="22">
        <v>1350</v>
      </c>
    </row>
    <row r="39" spans="1:8" ht="16.5" customHeight="1" thickBot="1">
      <c r="A39" s="37">
        <v>2</v>
      </c>
      <c r="B39" s="37">
        <v>2</v>
      </c>
      <c r="C39" s="37">
        <v>1</v>
      </c>
      <c r="D39" s="37">
        <v>3</v>
      </c>
      <c r="E39" s="25" t="s">
        <v>17</v>
      </c>
      <c r="F39" s="25" t="s">
        <v>175</v>
      </c>
      <c r="G39" s="25" t="s">
        <v>45</v>
      </c>
      <c r="H39" s="23">
        <v>1100</v>
      </c>
    </row>
    <row r="40" spans="1:8" ht="16.5" customHeight="1" thickTop="1">
      <c r="A40" s="8">
        <v>2</v>
      </c>
      <c r="B40" s="8">
        <v>2</v>
      </c>
      <c r="C40" s="8">
        <v>2</v>
      </c>
      <c r="D40" s="8">
        <v>1</v>
      </c>
      <c r="E40" s="24" t="s">
        <v>17</v>
      </c>
      <c r="F40" s="24" t="s">
        <v>18</v>
      </c>
      <c r="G40" s="24" t="s">
        <v>43</v>
      </c>
      <c r="H40" s="22">
        <v>2300</v>
      </c>
    </row>
    <row r="41" spans="1:8" ht="16.5" customHeight="1">
      <c r="A41" s="8">
        <v>2</v>
      </c>
      <c r="B41" s="8">
        <v>2</v>
      </c>
      <c r="C41" s="8">
        <v>2</v>
      </c>
      <c r="D41" s="8">
        <v>2</v>
      </c>
      <c r="E41" s="24" t="s">
        <v>17</v>
      </c>
      <c r="F41" s="24" t="s">
        <v>18</v>
      </c>
      <c r="G41" s="24" t="s">
        <v>44</v>
      </c>
      <c r="H41" s="22">
        <v>2000</v>
      </c>
    </row>
    <row r="42" spans="1:8" ht="16.5" customHeight="1" thickBot="1">
      <c r="A42" s="37">
        <v>2</v>
      </c>
      <c r="B42" s="37">
        <v>2</v>
      </c>
      <c r="C42" s="37">
        <v>2</v>
      </c>
      <c r="D42" s="37">
        <v>3</v>
      </c>
      <c r="E42" s="25" t="s">
        <v>17</v>
      </c>
      <c r="F42" s="25" t="s">
        <v>18</v>
      </c>
      <c r="G42" s="25" t="s">
        <v>45</v>
      </c>
      <c r="H42" s="23">
        <v>1700</v>
      </c>
    </row>
    <row r="43" spans="1:8" ht="16.5" customHeight="1" thickTop="1">
      <c r="A43" s="8">
        <v>2</v>
      </c>
      <c r="B43" s="8">
        <v>2</v>
      </c>
      <c r="C43" s="8">
        <v>3</v>
      </c>
      <c r="D43" s="8">
        <v>1</v>
      </c>
      <c r="E43" s="24" t="s">
        <v>17</v>
      </c>
      <c r="F43" s="24" t="s">
        <v>15</v>
      </c>
      <c r="G43" s="24" t="s">
        <v>43</v>
      </c>
      <c r="H43" s="22">
        <v>3200</v>
      </c>
    </row>
    <row r="44" spans="1:8" ht="16.5" customHeight="1">
      <c r="A44" s="8">
        <v>2</v>
      </c>
      <c r="B44" s="8">
        <v>2</v>
      </c>
      <c r="C44" s="8">
        <v>3</v>
      </c>
      <c r="D44" s="8">
        <v>2</v>
      </c>
      <c r="E44" s="24" t="s">
        <v>17</v>
      </c>
      <c r="F44" s="24" t="s">
        <v>15</v>
      </c>
      <c r="G44" s="24" t="s">
        <v>44</v>
      </c>
      <c r="H44" s="22">
        <v>2800</v>
      </c>
    </row>
    <row r="45" spans="1:8" ht="16.5" customHeight="1" thickBot="1">
      <c r="A45" s="37">
        <v>2</v>
      </c>
      <c r="B45" s="37">
        <v>2</v>
      </c>
      <c r="C45" s="37">
        <v>3</v>
      </c>
      <c r="D45" s="37">
        <v>3</v>
      </c>
      <c r="E45" s="25" t="s">
        <v>17</v>
      </c>
      <c r="F45" s="25" t="s">
        <v>15</v>
      </c>
      <c r="G45" s="25" t="s">
        <v>45</v>
      </c>
      <c r="H45" s="23">
        <v>2600</v>
      </c>
    </row>
    <row r="46" spans="1:8" ht="16.5" customHeight="1" thickTop="1">
      <c r="A46" s="44">
        <v>2</v>
      </c>
      <c r="B46" s="44">
        <v>2</v>
      </c>
      <c r="C46" s="44">
        <v>4</v>
      </c>
      <c r="D46" s="44">
        <v>1</v>
      </c>
      <c r="E46" s="45" t="s">
        <v>17</v>
      </c>
      <c r="F46" s="24" t="s">
        <v>16</v>
      </c>
      <c r="G46" s="24" t="s">
        <v>43</v>
      </c>
      <c r="H46" s="22">
        <v>5200</v>
      </c>
    </row>
    <row r="47" spans="1:8" ht="16.5" customHeight="1">
      <c r="A47" s="8">
        <v>2</v>
      </c>
      <c r="B47" s="8">
        <v>2</v>
      </c>
      <c r="C47" s="8">
        <v>4</v>
      </c>
      <c r="D47" s="8">
        <v>2</v>
      </c>
      <c r="E47" s="24" t="s">
        <v>17</v>
      </c>
      <c r="F47" s="407" t="s">
        <v>16</v>
      </c>
      <c r="G47" s="24" t="s">
        <v>44</v>
      </c>
      <c r="H47" s="22">
        <v>4400</v>
      </c>
    </row>
    <row r="48" spans="1:8" ht="6.75" customHeight="1" thickBot="1">
      <c r="A48" s="12"/>
      <c r="B48" s="12"/>
      <c r="C48" s="12"/>
      <c r="D48" s="12"/>
      <c r="E48" s="27"/>
      <c r="F48" s="407"/>
      <c r="G48" s="24"/>
      <c r="H48" s="22"/>
    </row>
    <row r="49" spans="1:8" ht="16.5" customHeight="1">
      <c r="A49" s="467">
        <v>2</v>
      </c>
      <c r="B49" s="468">
        <v>2</v>
      </c>
      <c r="C49" s="468">
        <v>4</v>
      </c>
      <c r="D49" s="468">
        <v>3</v>
      </c>
      <c r="E49" s="469" t="s">
        <v>17</v>
      </c>
      <c r="F49" s="407" t="s">
        <v>16</v>
      </c>
      <c r="G49" s="24" t="s">
        <v>45</v>
      </c>
      <c r="H49" s="22">
        <v>3600</v>
      </c>
    </row>
    <row r="50" spans="1:8" ht="14.25" thickBot="1">
      <c r="A50" s="464"/>
      <c r="B50" s="465"/>
      <c r="C50" s="465"/>
      <c r="D50" s="465"/>
      <c r="E50" s="466"/>
      <c r="F50" s="27"/>
      <c r="G50" s="28"/>
      <c r="H50" s="21"/>
    </row>
    <row r="51" spans="1:8" ht="13.5">
      <c r="A51" s="26"/>
      <c r="B51" s="26"/>
      <c r="C51" s="26"/>
      <c r="D51" s="26"/>
      <c r="E51" s="27"/>
      <c r="F51" s="27"/>
      <c r="G51" s="28"/>
      <c r="H51" s="21"/>
    </row>
    <row r="52" spans="1:8" ht="13.5">
      <c r="A52" s="246"/>
      <c r="B52" s="246"/>
      <c r="C52" s="246"/>
      <c r="D52" s="246"/>
      <c r="E52" s="246"/>
      <c r="F52" s="246"/>
      <c r="G52" s="246"/>
      <c r="H52" s="26"/>
    </row>
    <row r="53" spans="1:8" ht="13.5">
      <c r="A53" s="26"/>
      <c r="B53" s="26"/>
      <c r="C53" s="26"/>
      <c r="D53" s="26"/>
      <c r="E53" s="27"/>
      <c r="F53" s="27"/>
      <c r="G53" s="28"/>
      <c r="H53" s="21"/>
    </row>
    <row r="54" spans="1:8" ht="13.5">
      <c r="A54" s="26"/>
      <c r="B54" s="26"/>
      <c r="C54" s="26"/>
      <c r="D54" s="26"/>
      <c r="E54" s="27"/>
      <c r="F54" s="27"/>
      <c r="G54" s="28"/>
      <c r="H54" s="21"/>
    </row>
    <row r="55" spans="1:8" ht="13.5">
      <c r="A55" s="12"/>
      <c r="B55" s="12"/>
      <c r="C55" s="12"/>
      <c r="D55" s="12"/>
      <c r="E55" s="12"/>
      <c r="F55" s="12"/>
      <c r="G55" s="12"/>
      <c r="H55" s="21"/>
    </row>
    <row r="56" spans="1:8" ht="13.5">
      <c r="A56" s="26"/>
      <c r="B56" s="26"/>
      <c r="C56" s="26"/>
      <c r="D56" s="26"/>
      <c r="E56" s="27"/>
      <c r="F56" s="27"/>
      <c r="G56" s="28"/>
      <c r="H56" s="21"/>
    </row>
    <row r="57" spans="1:8" ht="13.5">
      <c r="A57" s="26"/>
      <c r="B57" s="26"/>
      <c r="C57" s="26"/>
      <c r="D57" s="26"/>
      <c r="E57" s="244"/>
      <c r="F57" s="244"/>
      <c r="G57" s="244"/>
      <c r="H57" s="21"/>
    </row>
    <row r="58" spans="1:8" ht="13.5">
      <c r="A58" s="26"/>
      <c r="B58" s="26"/>
      <c r="C58" s="26"/>
      <c r="D58" s="26"/>
      <c r="E58" s="27"/>
      <c r="F58" s="27"/>
      <c r="G58" s="28"/>
      <c r="H58" s="21"/>
    </row>
    <row r="59" spans="1:8" ht="13.5">
      <c r="A59" s="12"/>
      <c r="B59" s="12"/>
      <c r="C59" s="12"/>
      <c r="D59" s="12"/>
      <c r="E59" s="12"/>
      <c r="F59" s="12"/>
      <c r="G59" s="12"/>
      <c r="H59" s="21"/>
    </row>
    <row r="60" spans="1:8" ht="13.5">
      <c r="A60" s="26"/>
      <c r="B60" s="26"/>
      <c r="C60" s="26"/>
      <c r="D60" s="26"/>
      <c r="E60" s="27"/>
      <c r="F60" s="27"/>
      <c r="G60" s="28"/>
      <c r="H60" s="21"/>
    </row>
    <row r="61" spans="1:8" ht="13.5">
      <c r="A61" s="26"/>
      <c r="B61" s="26"/>
      <c r="C61" s="26"/>
      <c r="D61" s="26"/>
      <c r="E61" s="244"/>
      <c r="F61" s="244"/>
      <c r="G61" s="244"/>
      <c r="H61" s="21"/>
    </row>
    <row r="62" spans="1:8" ht="13.5">
      <c r="A62" s="26"/>
      <c r="B62" s="26"/>
      <c r="C62" s="26"/>
      <c r="D62" s="26"/>
      <c r="E62" s="244"/>
      <c r="F62" s="244"/>
      <c r="G62" s="244"/>
      <c r="H62" s="21"/>
    </row>
    <row r="63" spans="1:8" ht="13.5">
      <c r="A63" s="26"/>
      <c r="B63" s="26"/>
      <c r="C63" s="26"/>
      <c r="D63" s="26"/>
      <c r="E63" s="244"/>
      <c r="F63" s="244"/>
      <c r="G63" s="244"/>
      <c r="H63" s="21"/>
    </row>
    <row r="64" spans="1:8" ht="13.5">
      <c r="A64" s="12"/>
      <c r="B64" s="12"/>
      <c r="C64" s="12"/>
      <c r="D64" s="12"/>
      <c r="E64" s="12"/>
      <c r="F64" s="12"/>
      <c r="G64" s="12"/>
      <c r="H64" s="21"/>
    </row>
    <row r="65" spans="1:8" ht="13.5">
      <c r="A65" s="26"/>
      <c r="B65" s="26"/>
      <c r="C65" s="26"/>
      <c r="D65" s="26"/>
      <c r="E65" s="27"/>
      <c r="F65" s="27"/>
      <c r="G65" s="28"/>
      <c r="H65" s="21"/>
    </row>
    <row r="66" spans="1:8" ht="13.5">
      <c r="A66" s="26"/>
      <c r="B66" s="26"/>
      <c r="C66" s="26"/>
      <c r="D66" s="26"/>
      <c r="E66" s="27"/>
      <c r="F66" s="27"/>
      <c r="G66" s="28"/>
      <c r="H66" s="21"/>
    </row>
    <row r="67" spans="1:8" ht="13.5">
      <c r="A67" s="26"/>
      <c r="B67" s="26"/>
      <c r="C67" s="26"/>
      <c r="D67" s="26"/>
      <c r="E67" s="27"/>
      <c r="F67" s="27"/>
      <c r="G67" s="28"/>
      <c r="H67" s="21"/>
    </row>
    <row r="68" spans="1:8" ht="13.5">
      <c r="A68" s="12"/>
      <c r="B68" s="12"/>
      <c r="C68" s="12"/>
      <c r="D68" s="12"/>
      <c r="E68" s="220"/>
      <c r="F68" s="220"/>
      <c r="G68" s="12"/>
      <c r="H68" s="21"/>
    </row>
    <row r="69" spans="1:8" ht="13.5">
      <c r="A69" s="26"/>
      <c r="B69" s="26"/>
      <c r="C69" s="26"/>
      <c r="D69" s="26"/>
      <c r="E69" s="244"/>
      <c r="F69" s="244"/>
      <c r="G69" s="28"/>
      <c r="H69" s="21"/>
    </row>
    <row r="70" spans="1:8" ht="13.5">
      <c r="A70" s="26"/>
      <c r="B70" s="26"/>
      <c r="C70" s="26"/>
      <c r="D70" s="26"/>
      <c r="E70" s="244"/>
      <c r="F70" s="244"/>
      <c r="G70" s="244"/>
      <c r="H70" s="21"/>
    </row>
    <row r="71" spans="1:8" ht="13.5">
      <c r="A71" s="26"/>
      <c r="B71" s="26"/>
      <c r="C71" s="26"/>
      <c r="D71" s="26"/>
      <c r="E71" s="244"/>
      <c r="F71" s="244"/>
      <c r="G71" s="28"/>
      <c r="H71" s="21"/>
    </row>
    <row r="72" spans="1:8" ht="13.5">
      <c r="A72" s="12"/>
      <c r="B72" s="12"/>
      <c r="C72" s="12"/>
      <c r="D72" s="12"/>
      <c r="E72" s="220"/>
      <c r="F72" s="220"/>
      <c r="G72" s="12"/>
      <c r="H72" s="21"/>
    </row>
    <row r="73" spans="1:8" ht="13.5">
      <c r="A73" s="245"/>
      <c r="B73" s="245"/>
      <c r="C73" s="245"/>
      <c r="D73" s="245"/>
      <c r="E73" s="245"/>
      <c r="F73" s="245"/>
      <c r="G73" s="245"/>
      <c r="H73" s="245"/>
    </row>
    <row r="74" spans="1:8" ht="13.5">
      <c r="A74" s="29"/>
      <c r="B74" s="29"/>
      <c r="C74" s="29"/>
      <c r="D74" s="29"/>
      <c r="E74" s="29"/>
      <c r="F74" s="29"/>
      <c r="G74" s="29"/>
      <c r="H74" s="29"/>
    </row>
    <row r="75" spans="1:8" ht="13.5">
      <c r="A75" s="245"/>
      <c r="B75" s="245"/>
      <c r="C75" s="245"/>
      <c r="D75" s="245"/>
      <c r="E75" s="245"/>
      <c r="F75" s="245"/>
      <c r="G75" s="245"/>
      <c r="H75" s="245"/>
    </row>
    <row r="76" spans="1:8" ht="13.5">
      <c r="A76" s="29"/>
      <c r="B76" s="29"/>
      <c r="C76" s="29"/>
      <c r="D76" s="29"/>
      <c r="E76" s="29"/>
      <c r="F76" s="29"/>
      <c r="G76" s="29"/>
      <c r="H76" s="29"/>
    </row>
    <row r="77" spans="1:8" ht="13.5">
      <c r="A77" s="245"/>
      <c r="B77" s="245"/>
      <c r="C77" s="245"/>
      <c r="D77" s="245"/>
      <c r="E77" s="245"/>
      <c r="F77" s="245"/>
      <c r="G77" s="245"/>
      <c r="H77" s="245"/>
    </row>
    <row r="78" spans="1:8" ht="13.5">
      <c r="A78" s="29"/>
      <c r="B78" s="29"/>
      <c r="C78" s="29"/>
      <c r="D78" s="29"/>
      <c r="E78" s="29"/>
      <c r="F78" s="29"/>
      <c r="G78" s="29"/>
      <c r="H78" s="29"/>
    </row>
    <row r="79" spans="1:8" ht="13.5">
      <c r="A79" s="245"/>
      <c r="B79" s="245"/>
      <c r="C79" s="245"/>
      <c r="D79" s="245"/>
      <c r="E79" s="245"/>
      <c r="F79" s="245"/>
      <c r="G79" s="245"/>
      <c r="H79" s="245"/>
    </row>
    <row r="80" spans="1:8" ht="13.5">
      <c r="A80" s="29"/>
      <c r="B80" s="29"/>
      <c r="C80" s="29"/>
      <c r="D80" s="29"/>
      <c r="E80" s="29"/>
      <c r="F80" s="29"/>
      <c r="G80" s="29"/>
      <c r="H80" s="29"/>
    </row>
    <row r="81" spans="1:8" ht="13.5">
      <c r="A81" s="245"/>
      <c r="B81" s="245"/>
      <c r="C81" s="245"/>
      <c r="D81" s="245"/>
      <c r="E81" s="245"/>
      <c r="F81" s="245"/>
      <c r="G81" s="245"/>
      <c r="H81" s="245"/>
    </row>
    <row r="82" spans="1:8" ht="13.5">
      <c r="A82" s="29"/>
      <c r="B82" s="29"/>
      <c r="C82" s="29"/>
      <c r="D82" s="29"/>
      <c r="E82" s="29"/>
      <c r="F82" s="29"/>
      <c r="G82" s="29"/>
      <c r="H82" s="29"/>
    </row>
    <row r="83" spans="1:8" ht="13.5">
      <c r="A83" s="245"/>
      <c r="B83" s="245"/>
      <c r="C83" s="245"/>
      <c r="D83" s="245"/>
      <c r="E83" s="245"/>
      <c r="F83" s="245"/>
      <c r="G83" s="245"/>
      <c r="H83" s="245"/>
    </row>
    <row r="84" spans="1:8" ht="13.5">
      <c r="A84" s="29"/>
      <c r="B84" s="29"/>
      <c r="C84" s="29"/>
      <c r="D84" s="29"/>
      <c r="E84" s="29"/>
      <c r="F84" s="29"/>
      <c r="G84" s="29"/>
      <c r="H84" s="29"/>
    </row>
  </sheetData>
  <sheetProtection/>
  <mergeCells count="26">
    <mergeCell ref="A52:G52"/>
    <mergeCell ref="E57:G57"/>
    <mergeCell ref="E71:F71"/>
    <mergeCell ref="E61:G61"/>
    <mergeCell ref="E62:G62"/>
    <mergeCell ref="E63:G63"/>
    <mergeCell ref="E68:F68"/>
    <mergeCell ref="E72:F72"/>
    <mergeCell ref="E70:G70"/>
    <mergeCell ref="E69:F69"/>
    <mergeCell ref="A79:H79"/>
    <mergeCell ref="A81:H81"/>
    <mergeCell ref="A83:H83"/>
    <mergeCell ref="A73:H73"/>
    <mergeCell ref="A75:H75"/>
    <mergeCell ref="A77:H77"/>
    <mergeCell ref="A1:H1"/>
    <mergeCell ref="B3:B7"/>
    <mergeCell ref="C3:C7"/>
    <mergeCell ref="D3:D7"/>
    <mergeCell ref="E6:H6"/>
    <mergeCell ref="A8:D8"/>
    <mergeCell ref="E4:H4"/>
    <mergeCell ref="E5:H5"/>
    <mergeCell ref="A2:H2"/>
    <mergeCell ref="A3:A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scale="94" r:id="rId1"/>
  <rowBreaks count="2" manualBreakCount="2">
    <brk id="51" max="7" man="1"/>
    <brk id="8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4" width="5.140625" style="5" customWidth="1"/>
    <col min="5" max="5" width="19.7109375" style="5" customWidth="1"/>
    <col min="6" max="6" width="28.28125" style="5" customWidth="1"/>
    <col min="7" max="7" width="10.28125" style="5" customWidth="1"/>
    <col min="8" max="8" width="16.8515625" style="5" customWidth="1"/>
    <col min="9" max="16384" width="11.421875" style="5" customWidth="1"/>
  </cols>
  <sheetData>
    <row r="1" spans="1:8" ht="19.5" customHeight="1">
      <c r="A1" s="223" t="s">
        <v>253</v>
      </c>
      <c r="B1" s="224"/>
      <c r="C1" s="224"/>
      <c r="D1" s="224"/>
      <c r="E1" s="224"/>
      <c r="F1" s="224"/>
      <c r="G1" s="224"/>
      <c r="H1" s="225"/>
    </row>
    <row r="2" spans="1:8" ht="19.5" customHeight="1" thickBot="1">
      <c r="A2" s="238" t="s">
        <v>313</v>
      </c>
      <c r="B2" s="239"/>
      <c r="C2" s="239"/>
      <c r="D2" s="239"/>
      <c r="E2" s="239"/>
      <c r="F2" s="239"/>
      <c r="G2" s="239"/>
      <c r="H2" s="240"/>
    </row>
    <row r="3" spans="1:8" ht="13.5" customHeight="1">
      <c r="A3" s="241" t="s">
        <v>9</v>
      </c>
      <c r="B3" s="226" t="s">
        <v>145</v>
      </c>
      <c r="C3" s="226" t="s">
        <v>10</v>
      </c>
      <c r="D3" s="229" t="s">
        <v>11</v>
      </c>
      <c r="E3" s="13"/>
      <c r="F3" s="14"/>
      <c r="G3" s="14"/>
      <c r="H3" s="15"/>
    </row>
    <row r="4" spans="1:8" ht="12.75" customHeight="1">
      <c r="A4" s="242"/>
      <c r="B4" s="227"/>
      <c r="C4" s="227"/>
      <c r="D4" s="230"/>
      <c r="E4" s="232" t="s">
        <v>174</v>
      </c>
      <c r="F4" s="233"/>
      <c r="G4" s="233"/>
      <c r="H4" s="234"/>
    </row>
    <row r="5" spans="1:8" ht="12.75" customHeight="1">
      <c r="A5" s="242"/>
      <c r="B5" s="227"/>
      <c r="C5" s="227"/>
      <c r="D5" s="230"/>
      <c r="E5" s="232" t="s">
        <v>42</v>
      </c>
      <c r="F5" s="233"/>
      <c r="G5" s="233"/>
      <c r="H5" s="234"/>
    </row>
    <row r="6" spans="1:8" ht="13.5">
      <c r="A6" s="242"/>
      <c r="B6" s="227"/>
      <c r="C6" s="227"/>
      <c r="D6" s="230"/>
      <c r="E6" s="232"/>
      <c r="F6" s="233"/>
      <c r="G6" s="233"/>
      <c r="H6" s="234"/>
    </row>
    <row r="7" spans="1:8" ht="13.5" customHeight="1" thickBot="1">
      <c r="A7" s="243"/>
      <c r="B7" s="228"/>
      <c r="C7" s="228" t="s">
        <v>10</v>
      </c>
      <c r="D7" s="231" t="s">
        <v>11</v>
      </c>
      <c r="E7" s="16"/>
      <c r="F7" s="17"/>
      <c r="G7" s="17"/>
      <c r="H7" s="18"/>
    </row>
    <row r="8" spans="1:8" ht="17.25" customHeight="1" thickBot="1">
      <c r="A8" s="203" t="s">
        <v>12</v>
      </c>
      <c r="B8" s="251"/>
      <c r="C8" s="251"/>
      <c r="D8" s="252"/>
      <c r="E8" s="103" t="s">
        <v>145</v>
      </c>
      <c r="F8" s="103" t="s">
        <v>10</v>
      </c>
      <c r="G8" s="103" t="s">
        <v>11</v>
      </c>
      <c r="H8" s="98" t="s">
        <v>249</v>
      </c>
    </row>
    <row r="9" spans="1:8" ht="17.25" customHeight="1">
      <c r="A9" s="70">
        <v>2</v>
      </c>
      <c r="B9" s="71">
        <v>2</v>
      </c>
      <c r="C9" s="71">
        <v>5</v>
      </c>
      <c r="D9" s="71">
        <v>1</v>
      </c>
      <c r="E9" s="33" t="s">
        <v>148</v>
      </c>
      <c r="F9" s="33" t="s">
        <v>149</v>
      </c>
      <c r="G9" s="33" t="s">
        <v>43</v>
      </c>
      <c r="H9" s="105">
        <v>3500</v>
      </c>
    </row>
    <row r="10" spans="1:8" ht="17.25" customHeight="1">
      <c r="A10" s="72">
        <v>2</v>
      </c>
      <c r="B10" s="73">
        <v>2</v>
      </c>
      <c r="C10" s="73">
        <v>5</v>
      </c>
      <c r="D10" s="73">
        <v>2</v>
      </c>
      <c r="E10" s="33" t="s">
        <v>148</v>
      </c>
      <c r="F10" s="33" t="s">
        <v>149</v>
      </c>
      <c r="G10" s="36" t="s">
        <v>44</v>
      </c>
      <c r="H10" s="20">
        <v>3200</v>
      </c>
    </row>
    <row r="11" spans="1:8" ht="17.25" customHeight="1" thickBot="1">
      <c r="A11" s="74">
        <v>2</v>
      </c>
      <c r="B11" s="75">
        <v>2</v>
      </c>
      <c r="C11" s="75">
        <v>5</v>
      </c>
      <c r="D11" s="75">
        <v>3</v>
      </c>
      <c r="E11" s="34" t="s">
        <v>148</v>
      </c>
      <c r="F11" s="34" t="s">
        <v>149</v>
      </c>
      <c r="G11" s="34" t="s">
        <v>45</v>
      </c>
      <c r="H11" s="32">
        <v>2800</v>
      </c>
    </row>
    <row r="12" spans="1:8" ht="17.25" customHeight="1" thickTop="1">
      <c r="A12" s="70">
        <v>2</v>
      </c>
      <c r="B12" s="71">
        <v>2</v>
      </c>
      <c r="C12" s="71">
        <v>6</v>
      </c>
      <c r="D12" s="71">
        <v>1</v>
      </c>
      <c r="E12" s="33" t="s">
        <v>148</v>
      </c>
      <c r="F12" s="33" t="s">
        <v>259</v>
      </c>
      <c r="G12" s="35" t="s">
        <v>43</v>
      </c>
      <c r="H12" s="19">
        <v>4800</v>
      </c>
    </row>
    <row r="13" spans="1:8" ht="17.25" customHeight="1">
      <c r="A13" s="72">
        <v>2</v>
      </c>
      <c r="B13" s="73">
        <v>2</v>
      </c>
      <c r="C13" s="73">
        <v>6</v>
      </c>
      <c r="D13" s="73">
        <v>2</v>
      </c>
      <c r="E13" s="33" t="s">
        <v>148</v>
      </c>
      <c r="F13" s="33" t="s">
        <v>259</v>
      </c>
      <c r="G13" s="36" t="s">
        <v>44</v>
      </c>
      <c r="H13" s="20">
        <v>4400</v>
      </c>
    </row>
    <row r="14" spans="1:8" ht="17.25" customHeight="1" thickBot="1">
      <c r="A14" s="74">
        <v>2</v>
      </c>
      <c r="B14" s="75">
        <v>2</v>
      </c>
      <c r="C14" s="75">
        <v>6</v>
      </c>
      <c r="D14" s="75">
        <v>3</v>
      </c>
      <c r="E14" s="34" t="s">
        <v>148</v>
      </c>
      <c r="F14" s="34" t="s">
        <v>259</v>
      </c>
      <c r="G14" s="34" t="s">
        <v>45</v>
      </c>
      <c r="H14" s="32">
        <v>4000</v>
      </c>
    </row>
    <row r="15" spans="1:8" ht="17.25" customHeight="1" thickTop="1">
      <c r="A15" s="70">
        <v>2</v>
      </c>
      <c r="B15" s="71">
        <v>2</v>
      </c>
      <c r="C15" s="71">
        <v>7</v>
      </c>
      <c r="D15" s="71">
        <v>1</v>
      </c>
      <c r="E15" s="33" t="s">
        <v>150</v>
      </c>
      <c r="F15" s="33" t="s">
        <v>260</v>
      </c>
      <c r="G15" s="35" t="s">
        <v>43</v>
      </c>
      <c r="H15" s="19">
        <v>4100</v>
      </c>
    </row>
    <row r="16" spans="1:8" ht="17.25" customHeight="1">
      <c r="A16" s="72">
        <v>2</v>
      </c>
      <c r="B16" s="73">
        <v>2</v>
      </c>
      <c r="C16" s="73">
        <v>7</v>
      </c>
      <c r="D16" s="73">
        <v>2</v>
      </c>
      <c r="E16" s="33" t="s">
        <v>150</v>
      </c>
      <c r="F16" s="33" t="s">
        <v>260</v>
      </c>
      <c r="G16" s="36" t="s">
        <v>44</v>
      </c>
      <c r="H16" s="20">
        <v>3500</v>
      </c>
    </row>
    <row r="17" spans="1:8" ht="17.25" customHeight="1" thickBot="1">
      <c r="A17" s="74">
        <v>2</v>
      </c>
      <c r="B17" s="75">
        <v>2</v>
      </c>
      <c r="C17" s="75">
        <v>7</v>
      </c>
      <c r="D17" s="75">
        <v>3</v>
      </c>
      <c r="E17" s="34" t="s">
        <v>150</v>
      </c>
      <c r="F17" s="34" t="s">
        <v>260</v>
      </c>
      <c r="G17" s="34" t="s">
        <v>45</v>
      </c>
      <c r="H17" s="32">
        <v>3000</v>
      </c>
    </row>
    <row r="18" spans="1:8" ht="17.25" customHeight="1" thickTop="1">
      <c r="A18" s="70">
        <v>2</v>
      </c>
      <c r="B18" s="71">
        <v>2</v>
      </c>
      <c r="C18" s="71">
        <v>8</v>
      </c>
      <c r="D18" s="71">
        <v>1</v>
      </c>
      <c r="E18" s="33" t="s">
        <v>151</v>
      </c>
      <c r="F18" s="33" t="s">
        <v>260</v>
      </c>
      <c r="G18" s="35" t="s">
        <v>43</v>
      </c>
      <c r="H18" s="19">
        <v>4000</v>
      </c>
    </row>
    <row r="19" spans="1:8" ht="17.25" customHeight="1">
      <c r="A19" s="72">
        <v>2</v>
      </c>
      <c r="B19" s="73">
        <v>2</v>
      </c>
      <c r="C19" s="73">
        <v>8</v>
      </c>
      <c r="D19" s="73">
        <v>2</v>
      </c>
      <c r="E19" s="33" t="s">
        <v>151</v>
      </c>
      <c r="F19" s="33" t="s">
        <v>260</v>
      </c>
      <c r="G19" s="36" t="s">
        <v>44</v>
      </c>
      <c r="H19" s="20">
        <v>3500</v>
      </c>
    </row>
    <row r="20" spans="1:8" ht="17.25" customHeight="1" thickBot="1">
      <c r="A20" s="74">
        <v>2</v>
      </c>
      <c r="B20" s="75">
        <v>2</v>
      </c>
      <c r="C20" s="75">
        <v>8</v>
      </c>
      <c r="D20" s="75">
        <v>3</v>
      </c>
      <c r="E20" s="34" t="s">
        <v>151</v>
      </c>
      <c r="F20" s="34" t="s">
        <v>260</v>
      </c>
      <c r="G20" s="34" t="s">
        <v>45</v>
      </c>
      <c r="H20" s="32">
        <v>3000</v>
      </c>
    </row>
    <row r="21" spans="1:8" ht="17.25" customHeight="1" thickTop="1">
      <c r="A21" s="70">
        <v>2</v>
      </c>
      <c r="B21" s="71">
        <v>2</v>
      </c>
      <c r="C21" s="71">
        <v>9</v>
      </c>
      <c r="D21" s="71">
        <v>1</v>
      </c>
      <c r="E21" s="33" t="s">
        <v>152</v>
      </c>
      <c r="F21" s="33" t="s">
        <v>260</v>
      </c>
      <c r="G21" s="35" t="s">
        <v>43</v>
      </c>
      <c r="H21" s="19">
        <v>5600</v>
      </c>
    </row>
    <row r="22" spans="1:8" ht="17.25" customHeight="1">
      <c r="A22" s="72">
        <v>2</v>
      </c>
      <c r="B22" s="73">
        <v>2</v>
      </c>
      <c r="C22" s="73">
        <v>9</v>
      </c>
      <c r="D22" s="73">
        <v>2</v>
      </c>
      <c r="E22" s="33" t="s">
        <v>152</v>
      </c>
      <c r="F22" s="33" t="s">
        <v>260</v>
      </c>
      <c r="G22" s="36" t="s">
        <v>44</v>
      </c>
      <c r="H22" s="20">
        <v>4700</v>
      </c>
    </row>
    <row r="23" spans="1:8" ht="17.25" customHeight="1">
      <c r="A23" s="72">
        <v>2</v>
      </c>
      <c r="B23" s="73">
        <v>2</v>
      </c>
      <c r="C23" s="73">
        <v>9</v>
      </c>
      <c r="D23" s="73">
        <v>3</v>
      </c>
      <c r="E23" s="33" t="s">
        <v>152</v>
      </c>
      <c r="F23" s="33" t="s">
        <v>260</v>
      </c>
      <c r="G23" s="36" t="s">
        <v>45</v>
      </c>
      <c r="H23" s="20">
        <v>3800</v>
      </c>
    </row>
    <row r="24" spans="1:8" ht="17.25" customHeight="1" thickBot="1">
      <c r="A24" s="74">
        <v>2</v>
      </c>
      <c r="B24" s="75">
        <v>2</v>
      </c>
      <c r="C24" s="75">
        <v>9</v>
      </c>
      <c r="D24" s="75">
        <v>4</v>
      </c>
      <c r="E24" s="34" t="s">
        <v>152</v>
      </c>
      <c r="F24" s="34" t="s">
        <v>260</v>
      </c>
      <c r="G24" s="34" t="s">
        <v>146</v>
      </c>
      <c r="H24" s="32">
        <v>2700</v>
      </c>
    </row>
    <row r="25" spans="1:8" ht="17.25" customHeight="1" thickTop="1">
      <c r="A25" s="76">
        <v>2</v>
      </c>
      <c r="B25" s="77">
        <v>3</v>
      </c>
      <c r="C25" s="77">
        <v>1</v>
      </c>
      <c r="D25" s="77">
        <v>1</v>
      </c>
      <c r="E25" s="35" t="s">
        <v>19</v>
      </c>
      <c r="F25" s="35" t="s">
        <v>20</v>
      </c>
      <c r="G25" s="35" t="s">
        <v>43</v>
      </c>
      <c r="H25" s="19">
        <v>1600</v>
      </c>
    </row>
    <row r="26" spans="1:8" ht="17.25" customHeight="1">
      <c r="A26" s="72">
        <v>2</v>
      </c>
      <c r="B26" s="73">
        <v>3</v>
      </c>
      <c r="C26" s="73">
        <v>1</v>
      </c>
      <c r="D26" s="73">
        <v>2</v>
      </c>
      <c r="E26" s="33" t="s">
        <v>19</v>
      </c>
      <c r="F26" s="33" t="s">
        <v>20</v>
      </c>
      <c r="G26" s="36" t="s">
        <v>44</v>
      </c>
      <c r="H26" s="20">
        <v>1200</v>
      </c>
    </row>
    <row r="27" spans="1:8" ht="17.25" customHeight="1" thickBot="1">
      <c r="A27" s="74">
        <v>2</v>
      </c>
      <c r="B27" s="75">
        <v>3</v>
      </c>
      <c r="C27" s="75">
        <v>1</v>
      </c>
      <c r="D27" s="75">
        <v>3</v>
      </c>
      <c r="E27" s="34" t="s">
        <v>19</v>
      </c>
      <c r="F27" s="34" t="s">
        <v>20</v>
      </c>
      <c r="G27" s="34" t="s">
        <v>45</v>
      </c>
      <c r="H27" s="32">
        <v>1000</v>
      </c>
    </row>
    <row r="28" spans="1:8" ht="17.25" customHeight="1" thickTop="1">
      <c r="A28" s="76">
        <v>2</v>
      </c>
      <c r="B28" s="77">
        <v>3</v>
      </c>
      <c r="C28" s="77">
        <v>2</v>
      </c>
      <c r="D28" s="77">
        <v>1</v>
      </c>
      <c r="E28" s="35" t="s">
        <v>19</v>
      </c>
      <c r="F28" s="35" t="s">
        <v>18</v>
      </c>
      <c r="G28" s="35" t="s">
        <v>43</v>
      </c>
      <c r="H28" s="19">
        <v>2500</v>
      </c>
    </row>
    <row r="29" spans="1:8" ht="17.25" customHeight="1">
      <c r="A29" s="72">
        <v>2</v>
      </c>
      <c r="B29" s="73">
        <v>3</v>
      </c>
      <c r="C29" s="73">
        <v>2</v>
      </c>
      <c r="D29" s="73">
        <v>2</v>
      </c>
      <c r="E29" s="33" t="s">
        <v>19</v>
      </c>
      <c r="F29" s="33" t="s">
        <v>18</v>
      </c>
      <c r="G29" s="36" t="s">
        <v>44</v>
      </c>
      <c r="H29" s="20">
        <v>2200</v>
      </c>
    </row>
    <row r="30" spans="1:8" ht="17.25" customHeight="1" thickBot="1">
      <c r="A30" s="74">
        <v>2</v>
      </c>
      <c r="B30" s="75">
        <v>3</v>
      </c>
      <c r="C30" s="75">
        <v>2</v>
      </c>
      <c r="D30" s="75">
        <v>3</v>
      </c>
      <c r="E30" s="34" t="s">
        <v>19</v>
      </c>
      <c r="F30" s="34" t="s">
        <v>18</v>
      </c>
      <c r="G30" s="34" t="s">
        <v>45</v>
      </c>
      <c r="H30" s="32">
        <v>1800</v>
      </c>
    </row>
    <row r="31" spans="1:8" ht="17.25" customHeight="1" thickBot="1" thickTop="1">
      <c r="A31" s="76">
        <v>2</v>
      </c>
      <c r="B31" s="77">
        <v>3</v>
      </c>
      <c r="C31" s="77">
        <v>3</v>
      </c>
      <c r="D31" s="77">
        <v>1</v>
      </c>
      <c r="E31" s="254" t="s">
        <v>318</v>
      </c>
      <c r="F31" s="255"/>
      <c r="G31" s="35" t="s">
        <v>43</v>
      </c>
      <c r="H31" s="19">
        <v>1700</v>
      </c>
    </row>
    <row r="32" spans="1:8" ht="17.25" customHeight="1" thickBot="1" thickTop="1">
      <c r="A32" s="72">
        <v>2</v>
      </c>
      <c r="B32" s="73">
        <v>3</v>
      </c>
      <c r="C32" s="73">
        <v>3</v>
      </c>
      <c r="D32" s="73">
        <v>2</v>
      </c>
      <c r="E32" s="254" t="s">
        <v>318</v>
      </c>
      <c r="F32" s="255"/>
      <c r="G32" s="36" t="s">
        <v>44</v>
      </c>
      <c r="H32" s="20">
        <v>1400</v>
      </c>
    </row>
    <row r="33" spans="1:8" ht="17.25" customHeight="1" thickBot="1" thickTop="1">
      <c r="A33" s="74">
        <v>2</v>
      </c>
      <c r="B33" s="75">
        <v>3</v>
      </c>
      <c r="C33" s="75">
        <v>3</v>
      </c>
      <c r="D33" s="75">
        <v>3</v>
      </c>
      <c r="E33" s="254" t="s">
        <v>318</v>
      </c>
      <c r="F33" s="255"/>
      <c r="G33" s="34" t="s">
        <v>45</v>
      </c>
      <c r="H33" s="32">
        <v>1200</v>
      </c>
    </row>
    <row r="34" spans="1:8" ht="17.25" customHeight="1" thickTop="1">
      <c r="A34" s="76">
        <v>2</v>
      </c>
      <c r="B34" s="77">
        <v>3</v>
      </c>
      <c r="C34" s="77">
        <v>4</v>
      </c>
      <c r="D34" s="77">
        <v>1</v>
      </c>
      <c r="E34" s="35" t="s">
        <v>292</v>
      </c>
      <c r="F34" s="35" t="s">
        <v>260</v>
      </c>
      <c r="G34" s="35" t="s">
        <v>43</v>
      </c>
      <c r="H34" s="19">
        <v>800</v>
      </c>
    </row>
    <row r="35" spans="1:8" ht="17.25" customHeight="1">
      <c r="A35" s="72">
        <v>2</v>
      </c>
      <c r="B35" s="73">
        <v>3</v>
      </c>
      <c r="C35" s="73">
        <v>4</v>
      </c>
      <c r="D35" s="73">
        <v>2</v>
      </c>
      <c r="E35" s="36" t="s">
        <v>292</v>
      </c>
      <c r="F35" s="36" t="s">
        <v>260</v>
      </c>
      <c r="G35" s="36" t="s">
        <v>44</v>
      </c>
      <c r="H35" s="20">
        <v>500</v>
      </c>
    </row>
    <row r="36" spans="1:8" ht="17.25" customHeight="1" thickBot="1">
      <c r="A36" s="74">
        <v>2</v>
      </c>
      <c r="B36" s="75">
        <v>3</v>
      </c>
      <c r="C36" s="75">
        <v>4</v>
      </c>
      <c r="D36" s="75">
        <v>3</v>
      </c>
      <c r="E36" s="34" t="s">
        <v>292</v>
      </c>
      <c r="F36" s="34" t="s">
        <v>260</v>
      </c>
      <c r="G36" s="34" t="s">
        <v>45</v>
      </c>
      <c r="H36" s="32">
        <v>300</v>
      </c>
    </row>
    <row r="37" spans="1:8" ht="17.25" customHeight="1" thickTop="1">
      <c r="A37" s="76">
        <v>2</v>
      </c>
      <c r="B37" s="77">
        <v>3</v>
      </c>
      <c r="C37" s="77">
        <v>5</v>
      </c>
      <c r="D37" s="77">
        <v>1</v>
      </c>
      <c r="E37" s="250" t="s">
        <v>153</v>
      </c>
      <c r="F37" s="250"/>
      <c r="G37" s="35" t="s">
        <v>43</v>
      </c>
      <c r="H37" s="19">
        <v>2600</v>
      </c>
    </row>
    <row r="38" spans="1:8" ht="17.25" customHeight="1">
      <c r="A38" s="72">
        <v>2</v>
      </c>
      <c r="B38" s="73">
        <v>3</v>
      </c>
      <c r="C38" s="73">
        <v>5</v>
      </c>
      <c r="D38" s="73">
        <v>2</v>
      </c>
      <c r="E38" s="253" t="s">
        <v>153</v>
      </c>
      <c r="F38" s="253"/>
      <c r="G38" s="36" t="s">
        <v>44</v>
      </c>
      <c r="H38" s="20">
        <v>2400</v>
      </c>
    </row>
    <row r="39" spans="1:8" ht="17.25" customHeight="1" thickBot="1">
      <c r="A39" s="74">
        <v>2</v>
      </c>
      <c r="B39" s="75">
        <v>3</v>
      </c>
      <c r="C39" s="75">
        <v>5</v>
      </c>
      <c r="D39" s="75">
        <v>3</v>
      </c>
      <c r="E39" s="247" t="s">
        <v>153</v>
      </c>
      <c r="F39" s="247"/>
      <c r="G39" s="34" t="s">
        <v>45</v>
      </c>
      <c r="H39" s="32">
        <v>2000</v>
      </c>
    </row>
    <row r="40" spans="1:8" ht="17.25" customHeight="1" thickTop="1">
      <c r="A40" s="76">
        <v>2</v>
      </c>
      <c r="B40" s="77">
        <v>4</v>
      </c>
      <c r="C40" s="77">
        <v>1</v>
      </c>
      <c r="D40" s="77">
        <v>1</v>
      </c>
      <c r="E40" s="250" t="s">
        <v>177</v>
      </c>
      <c r="F40" s="250"/>
      <c r="G40" s="35" t="s">
        <v>43</v>
      </c>
      <c r="H40" s="30">
        <v>4000</v>
      </c>
    </row>
    <row r="41" spans="1:8" ht="17.25" customHeight="1">
      <c r="A41" s="72">
        <v>2</v>
      </c>
      <c r="B41" s="73">
        <v>4</v>
      </c>
      <c r="C41" s="73">
        <v>1</v>
      </c>
      <c r="D41" s="73">
        <v>2</v>
      </c>
      <c r="E41" s="253" t="s">
        <v>177</v>
      </c>
      <c r="F41" s="253"/>
      <c r="G41" s="36" t="s">
        <v>44</v>
      </c>
      <c r="H41" s="20">
        <v>3800</v>
      </c>
    </row>
    <row r="42" spans="1:8" ht="17.25" customHeight="1" thickBot="1">
      <c r="A42" s="78">
        <v>2</v>
      </c>
      <c r="B42" s="79">
        <v>4</v>
      </c>
      <c r="C42" s="79">
        <v>1</v>
      </c>
      <c r="D42" s="79">
        <v>3</v>
      </c>
      <c r="E42" s="248" t="s">
        <v>177</v>
      </c>
      <c r="F42" s="249"/>
      <c r="G42" s="80" t="s">
        <v>45</v>
      </c>
      <c r="H42" s="31">
        <v>3200</v>
      </c>
    </row>
    <row r="43" spans="1:8" ht="13.5">
      <c r="A43" s="26"/>
      <c r="B43" s="26"/>
      <c r="C43" s="26"/>
      <c r="D43" s="26"/>
      <c r="E43" s="27"/>
      <c r="F43" s="27"/>
      <c r="G43" s="28"/>
      <c r="H43" s="21"/>
    </row>
    <row r="44" spans="1:8" ht="13.5">
      <c r="A44" s="26"/>
      <c r="B44" s="26"/>
      <c r="C44" s="26"/>
      <c r="D44" s="26"/>
      <c r="E44" s="27"/>
      <c r="F44" s="27"/>
      <c r="G44" s="28"/>
      <c r="H44" s="21"/>
    </row>
    <row r="45" spans="1:8" ht="13.5">
      <c r="A45" s="26"/>
      <c r="B45" s="26"/>
      <c r="C45" s="26"/>
      <c r="D45" s="26"/>
      <c r="E45" s="27"/>
      <c r="F45" s="27"/>
      <c r="G45" s="28"/>
      <c r="H45" s="21"/>
    </row>
    <row r="46" spans="1:8" ht="13.5">
      <c r="A46" s="220"/>
      <c r="B46" s="220"/>
      <c r="C46" s="220"/>
      <c r="D46" s="220"/>
      <c r="E46" s="220"/>
      <c r="F46" s="220"/>
      <c r="G46" s="220"/>
      <c r="H46" s="220"/>
    </row>
    <row r="47" spans="1:8" ht="13.5">
      <c r="A47" s="85"/>
      <c r="B47" s="85"/>
      <c r="C47" s="85"/>
      <c r="D47" s="85"/>
      <c r="E47" s="24"/>
      <c r="F47" s="27"/>
      <c r="G47" s="28"/>
      <c r="H47" s="21"/>
    </row>
    <row r="48" spans="1:8" ht="6.75" customHeight="1" thickBot="1">
      <c r="A48" s="26"/>
      <c r="B48" s="26"/>
      <c r="C48" s="26"/>
      <c r="D48" s="26"/>
      <c r="E48" s="27"/>
      <c r="F48" s="27"/>
      <c r="G48" s="28"/>
      <c r="H48" s="21"/>
    </row>
    <row r="49" spans="1:8" ht="13.5">
      <c r="A49" s="461"/>
      <c r="B49" s="462"/>
      <c r="C49" s="462"/>
      <c r="D49" s="462"/>
      <c r="E49" s="463"/>
      <c r="F49" s="27"/>
      <c r="G49" s="28"/>
      <c r="H49" s="21"/>
    </row>
    <row r="50" spans="1:8" ht="14.25" thickBot="1">
      <c r="A50" s="464"/>
      <c r="B50" s="465"/>
      <c r="C50" s="465"/>
      <c r="D50" s="465"/>
      <c r="E50" s="466"/>
      <c r="F50" s="27"/>
      <c r="G50" s="28"/>
      <c r="H50" s="21"/>
    </row>
    <row r="51" spans="1:8" ht="13.5">
      <c r="A51" s="246"/>
      <c r="B51" s="246"/>
      <c r="C51" s="246"/>
      <c r="D51" s="246"/>
      <c r="E51" s="246"/>
      <c r="F51" s="246"/>
      <c r="G51" s="246"/>
      <c r="H51" s="26"/>
    </row>
    <row r="52" spans="1:8" ht="13.5">
      <c r="A52" s="26"/>
      <c r="B52" s="26"/>
      <c r="C52" s="26"/>
      <c r="D52" s="26"/>
      <c r="E52" s="27"/>
      <c r="F52" s="27"/>
      <c r="G52" s="28"/>
      <c r="H52" s="21"/>
    </row>
    <row r="53" spans="1:8" ht="13.5">
      <c r="A53" s="26"/>
      <c r="B53" s="26"/>
      <c r="C53" s="26"/>
      <c r="D53" s="26"/>
      <c r="E53" s="27"/>
      <c r="F53" s="27"/>
      <c r="G53" s="28"/>
      <c r="H53" s="21"/>
    </row>
    <row r="54" spans="1:8" ht="13.5">
      <c r="A54" s="12"/>
      <c r="B54" s="12"/>
      <c r="C54" s="12"/>
      <c r="D54" s="12"/>
      <c r="E54" s="12"/>
      <c r="F54" s="12"/>
      <c r="G54" s="12"/>
      <c r="H54" s="21"/>
    </row>
    <row r="55" spans="1:8" ht="13.5">
      <c r="A55" s="26"/>
      <c r="B55" s="26"/>
      <c r="C55" s="26"/>
      <c r="D55" s="26"/>
      <c r="E55" s="27"/>
      <c r="F55" s="27"/>
      <c r="G55" s="28"/>
      <c r="H55" s="21"/>
    </row>
    <row r="56" spans="1:8" ht="13.5">
      <c r="A56" s="26"/>
      <c r="B56" s="26"/>
      <c r="C56" s="26"/>
      <c r="D56" s="26"/>
      <c r="E56" s="244"/>
      <c r="F56" s="244"/>
      <c r="G56" s="244"/>
      <c r="H56" s="21"/>
    </row>
    <row r="57" spans="1:8" ht="13.5">
      <c r="A57" s="26"/>
      <c r="B57" s="26"/>
      <c r="C57" s="26"/>
      <c r="D57" s="26"/>
      <c r="E57" s="27"/>
      <c r="F57" s="27"/>
      <c r="G57" s="28"/>
      <c r="H57" s="21"/>
    </row>
    <row r="58" spans="1:8" ht="13.5">
      <c r="A58" s="12"/>
      <c r="B58" s="12"/>
      <c r="C58" s="12"/>
      <c r="D58" s="12"/>
      <c r="E58" s="12"/>
      <c r="F58" s="12"/>
      <c r="G58" s="12"/>
      <c r="H58" s="21"/>
    </row>
    <row r="59" spans="1:8" ht="13.5">
      <c r="A59" s="26"/>
      <c r="B59" s="26"/>
      <c r="C59" s="26"/>
      <c r="D59" s="26"/>
      <c r="E59" s="27"/>
      <c r="F59" s="27"/>
      <c r="G59" s="28"/>
      <c r="H59" s="21"/>
    </row>
    <row r="60" spans="1:8" ht="13.5">
      <c r="A60" s="26"/>
      <c r="B60" s="26"/>
      <c r="C60" s="26"/>
      <c r="D60" s="26"/>
      <c r="E60" s="244"/>
      <c r="F60" s="244"/>
      <c r="G60" s="244"/>
      <c r="H60" s="21"/>
    </row>
    <row r="61" spans="1:8" ht="13.5">
      <c r="A61" s="26"/>
      <c r="B61" s="26"/>
      <c r="C61" s="26"/>
      <c r="D61" s="26"/>
      <c r="E61" s="244"/>
      <c r="F61" s="244"/>
      <c r="G61" s="244"/>
      <c r="H61" s="21"/>
    </row>
    <row r="62" spans="1:8" ht="13.5">
      <c r="A62" s="26"/>
      <c r="B62" s="26"/>
      <c r="C62" s="26"/>
      <c r="D62" s="26"/>
      <c r="E62" s="244"/>
      <c r="F62" s="244"/>
      <c r="G62" s="244"/>
      <c r="H62" s="21"/>
    </row>
    <row r="63" spans="1:8" ht="13.5">
      <c r="A63" s="12"/>
      <c r="B63" s="12"/>
      <c r="C63" s="12"/>
      <c r="D63" s="12"/>
      <c r="E63" s="12"/>
      <c r="F63" s="12"/>
      <c r="G63" s="12"/>
      <c r="H63" s="21"/>
    </row>
    <row r="64" spans="1:8" ht="13.5">
      <c r="A64" s="26"/>
      <c r="B64" s="26"/>
      <c r="C64" s="26"/>
      <c r="D64" s="26"/>
      <c r="E64" s="27"/>
      <c r="F64" s="27"/>
      <c r="G64" s="28"/>
      <c r="H64" s="21"/>
    </row>
    <row r="65" spans="1:8" ht="13.5">
      <c r="A65" s="26"/>
      <c r="B65" s="26"/>
      <c r="C65" s="26"/>
      <c r="D65" s="26"/>
      <c r="E65" s="27"/>
      <c r="F65" s="27"/>
      <c r="G65" s="28"/>
      <c r="H65" s="21"/>
    </row>
    <row r="66" spans="1:8" ht="13.5">
      <c r="A66" s="26"/>
      <c r="B66" s="26"/>
      <c r="C66" s="26"/>
      <c r="D66" s="26"/>
      <c r="E66" s="27"/>
      <c r="F66" s="27"/>
      <c r="G66" s="28"/>
      <c r="H66" s="21"/>
    </row>
    <row r="67" spans="1:8" ht="13.5">
      <c r="A67" s="12"/>
      <c r="B67" s="12"/>
      <c r="C67" s="12"/>
      <c r="D67" s="12"/>
      <c r="E67" s="220"/>
      <c r="F67" s="220"/>
      <c r="G67" s="12"/>
      <c r="H67" s="21"/>
    </row>
    <row r="68" spans="1:8" ht="13.5">
      <c r="A68" s="26"/>
      <c r="B68" s="26"/>
      <c r="C68" s="26"/>
      <c r="D68" s="26"/>
      <c r="E68" s="244"/>
      <c r="F68" s="244"/>
      <c r="G68" s="28"/>
      <c r="H68" s="21"/>
    </row>
    <row r="69" spans="1:8" ht="13.5">
      <c r="A69" s="26"/>
      <c r="B69" s="26"/>
      <c r="C69" s="26"/>
      <c r="D69" s="26"/>
      <c r="E69" s="244"/>
      <c r="F69" s="244"/>
      <c r="G69" s="244"/>
      <c r="H69" s="21"/>
    </row>
    <row r="70" spans="1:8" ht="13.5">
      <c r="A70" s="26"/>
      <c r="B70" s="26"/>
      <c r="C70" s="26"/>
      <c r="D70" s="26"/>
      <c r="E70" s="244"/>
      <c r="F70" s="244"/>
      <c r="G70" s="28"/>
      <c r="H70" s="21"/>
    </row>
    <row r="71" spans="1:8" ht="13.5">
      <c r="A71" s="12"/>
      <c r="B71" s="12"/>
      <c r="C71" s="12"/>
      <c r="D71" s="12"/>
      <c r="E71" s="220"/>
      <c r="F71" s="220"/>
      <c r="G71" s="12"/>
      <c r="H71" s="21"/>
    </row>
    <row r="72" spans="1:8" ht="13.5">
      <c r="A72" s="245"/>
      <c r="B72" s="245"/>
      <c r="C72" s="245"/>
      <c r="D72" s="245"/>
      <c r="E72" s="245"/>
      <c r="F72" s="245"/>
      <c r="G72" s="245"/>
      <c r="H72" s="245"/>
    </row>
    <row r="73" spans="1:8" ht="13.5">
      <c r="A73" s="29"/>
      <c r="B73" s="29"/>
      <c r="C73" s="29"/>
      <c r="D73" s="29"/>
      <c r="E73" s="29"/>
      <c r="F73" s="29"/>
      <c r="G73" s="29"/>
      <c r="H73" s="29"/>
    </row>
    <row r="74" spans="1:8" ht="13.5">
      <c r="A74" s="245"/>
      <c r="B74" s="245"/>
      <c r="C74" s="245"/>
      <c r="D74" s="245"/>
      <c r="E74" s="245"/>
      <c r="F74" s="245"/>
      <c r="G74" s="245"/>
      <c r="H74" s="245"/>
    </row>
    <row r="75" spans="1:8" ht="13.5">
      <c r="A75" s="29"/>
      <c r="B75" s="29"/>
      <c r="C75" s="29"/>
      <c r="D75" s="29"/>
      <c r="E75" s="29"/>
      <c r="F75" s="29"/>
      <c r="G75" s="29"/>
      <c r="H75" s="29"/>
    </row>
    <row r="76" spans="1:8" ht="13.5">
      <c r="A76" s="245"/>
      <c r="B76" s="245"/>
      <c r="C76" s="245"/>
      <c r="D76" s="245"/>
      <c r="E76" s="245"/>
      <c r="F76" s="245"/>
      <c r="G76" s="245"/>
      <c r="H76" s="245"/>
    </row>
    <row r="77" spans="1:8" ht="13.5">
      <c r="A77" s="29"/>
      <c r="B77" s="29"/>
      <c r="C77" s="29"/>
      <c r="D77" s="29"/>
      <c r="E77" s="29"/>
      <c r="F77" s="29"/>
      <c r="G77" s="29"/>
      <c r="H77" s="29"/>
    </row>
    <row r="78" spans="1:8" ht="13.5">
      <c r="A78" s="245"/>
      <c r="B78" s="245"/>
      <c r="C78" s="245"/>
      <c r="D78" s="245"/>
      <c r="E78" s="245"/>
      <c r="F78" s="245"/>
      <c r="G78" s="245"/>
      <c r="H78" s="245"/>
    </row>
    <row r="79" spans="1:8" ht="13.5">
      <c r="A79" s="29"/>
      <c r="B79" s="29"/>
      <c r="C79" s="29"/>
      <c r="D79" s="29"/>
      <c r="E79" s="29"/>
      <c r="F79" s="29"/>
      <c r="G79" s="29"/>
      <c r="H79" s="29"/>
    </row>
    <row r="80" spans="1:8" ht="13.5">
      <c r="A80" s="245"/>
      <c r="B80" s="245"/>
      <c r="C80" s="245"/>
      <c r="D80" s="245"/>
      <c r="E80" s="245"/>
      <c r="F80" s="245"/>
      <c r="G80" s="245"/>
      <c r="H80" s="245"/>
    </row>
    <row r="81" spans="1:8" ht="13.5">
      <c r="A81" s="29"/>
      <c r="B81" s="29"/>
      <c r="C81" s="29"/>
      <c r="D81" s="29"/>
      <c r="E81" s="29"/>
      <c r="F81" s="29"/>
      <c r="G81" s="29"/>
      <c r="H81" s="29"/>
    </row>
    <row r="82" spans="1:8" ht="13.5">
      <c r="A82" s="245"/>
      <c r="B82" s="245"/>
      <c r="C82" s="245"/>
      <c r="D82" s="245"/>
      <c r="E82" s="245"/>
      <c r="F82" s="245"/>
      <c r="G82" s="245"/>
      <c r="H82" s="245"/>
    </row>
    <row r="83" spans="1:8" ht="13.5">
      <c r="A83" s="29"/>
      <c r="B83" s="29"/>
      <c r="C83" s="29"/>
      <c r="D83" s="29"/>
      <c r="E83" s="29"/>
      <c r="F83" s="29"/>
      <c r="G83" s="29"/>
      <c r="H83" s="29"/>
    </row>
  </sheetData>
  <sheetProtection/>
  <mergeCells count="36">
    <mergeCell ref="E60:G60"/>
    <mergeCell ref="E61:G61"/>
    <mergeCell ref="E56:G56"/>
    <mergeCell ref="E31:F31"/>
    <mergeCell ref="E32:F32"/>
    <mergeCell ref="E33:F33"/>
    <mergeCell ref="E41:F41"/>
    <mergeCell ref="A51:G51"/>
    <mergeCell ref="A82:H82"/>
    <mergeCell ref="A72:H72"/>
    <mergeCell ref="A74:H74"/>
    <mergeCell ref="A76:H76"/>
    <mergeCell ref="E68:F68"/>
    <mergeCell ref="A78:H78"/>
    <mergeCell ref="E71:F71"/>
    <mergeCell ref="A80:H80"/>
    <mergeCell ref="A1:H1"/>
    <mergeCell ref="A2:H2"/>
    <mergeCell ref="A3:A7"/>
    <mergeCell ref="A8:D8"/>
    <mergeCell ref="E38:F38"/>
    <mergeCell ref="E5:H5"/>
    <mergeCell ref="E6:H6"/>
    <mergeCell ref="E37:F37"/>
    <mergeCell ref="B3:B7"/>
    <mergeCell ref="C3:C7"/>
    <mergeCell ref="D3:D7"/>
    <mergeCell ref="E4:H4"/>
    <mergeCell ref="E62:G62"/>
    <mergeCell ref="E67:F67"/>
    <mergeCell ref="E69:G69"/>
    <mergeCell ref="E70:F70"/>
    <mergeCell ref="E39:F39"/>
    <mergeCell ref="A46:H46"/>
    <mergeCell ref="E42:F42"/>
    <mergeCell ref="E40:F40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r:id="rId1"/>
  <rowBreaks count="2" manualBreakCount="2">
    <brk id="50" max="7" man="1"/>
    <brk id="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4" width="5.28125" style="2" customWidth="1"/>
    <col min="5" max="5" width="20.28125" style="2" customWidth="1"/>
    <col min="6" max="6" width="21.00390625" style="2" customWidth="1"/>
    <col min="7" max="7" width="10.28125" style="2" customWidth="1"/>
    <col min="8" max="8" width="16.8515625" style="2" customWidth="1"/>
    <col min="9" max="16384" width="11.421875" style="2" customWidth="1"/>
  </cols>
  <sheetData>
    <row r="1" spans="1:8" ht="19.5" customHeight="1">
      <c r="A1" s="277" t="s">
        <v>253</v>
      </c>
      <c r="B1" s="277"/>
      <c r="C1" s="277"/>
      <c r="D1" s="277"/>
      <c r="E1" s="277"/>
      <c r="F1" s="277"/>
      <c r="G1" s="277"/>
      <c r="H1" s="277"/>
    </row>
    <row r="2" spans="1:8" ht="19.5" customHeight="1" thickBot="1">
      <c r="A2" s="281" t="s">
        <v>313</v>
      </c>
      <c r="B2" s="281"/>
      <c r="C2" s="281"/>
      <c r="D2" s="281"/>
      <c r="E2" s="281"/>
      <c r="F2" s="281"/>
      <c r="G2" s="281"/>
      <c r="H2" s="281"/>
    </row>
    <row r="3" spans="1:8" ht="21.75" customHeight="1">
      <c r="A3" s="259" t="s">
        <v>9</v>
      </c>
      <c r="B3" s="262" t="s">
        <v>145</v>
      </c>
      <c r="C3" s="262" t="s">
        <v>10</v>
      </c>
      <c r="D3" s="262" t="s">
        <v>11</v>
      </c>
      <c r="E3" s="13"/>
      <c r="F3" s="14"/>
      <c r="G3" s="14"/>
      <c r="H3" s="15"/>
    </row>
    <row r="4" spans="1:8" ht="21.75" customHeight="1">
      <c r="A4" s="260"/>
      <c r="B4" s="263"/>
      <c r="C4" s="263"/>
      <c r="D4" s="263"/>
      <c r="E4" s="232" t="s">
        <v>174</v>
      </c>
      <c r="F4" s="233"/>
      <c r="G4" s="233"/>
      <c r="H4" s="234"/>
    </row>
    <row r="5" spans="1:8" ht="12.75" customHeight="1">
      <c r="A5" s="260"/>
      <c r="B5" s="263"/>
      <c r="C5" s="263"/>
      <c r="D5" s="263"/>
      <c r="E5" s="232" t="s">
        <v>42</v>
      </c>
      <c r="F5" s="233"/>
      <c r="G5" s="233"/>
      <c r="H5" s="234"/>
    </row>
    <row r="6" spans="1:8" ht="12.75" customHeight="1" thickBot="1">
      <c r="A6" s="261"/>
      <c r="B6" s="264"/>
      <c r="C6" s="264"/>
      <c r="D6" s="264"/>
      <c r="E6" s="16"/>
      <c r="F6" s="17"/>
      <c r="G6" s="17"/>
      <c r="H6" s="18"/>
    </row>
    <row r="7" spans="1:8" s="7" customFormat="1" ht="18.75" customHeight="1" thickBot="1">
      <c r="A7" s="282" t="s">
        <v>12</v>
      </c>
      <c r="B7" s="283"/>
      <c r="C7" s="283"/>
      <c r="D7" s="284"/>
      <c r="E7" s="106" t="s">
        <v>145</v>
      </c>
      <c r="F7" s="106" t="s">
        <v>10</v>
      </c>
      <c r="G7" s="106" t="s">
        <v>11</v>
      </c>
      <c r="H7" s="107" t="s">
        <v>249</v>
      </c>
    </row>
    <row r="8" spans="1:8" s="7" customFormat="1" ht="16.5" customHeight="1">
      <c r="A8" s="60">
        <v>2</v>
      </c>
      <c r="B8" s="60">
        <v>4</v>
      </c>
      <c r="C8" s="60">
        <v>3</v>
      </c>
      <c r="D8" s="60">
        <v>1</v>
      </c>
      <c r="E8" s="280" t="s">
        <v>154</v>
      </c>
      <c r="F8" s="280"/>
      <c r="G8" s="47" t="s">
        <v>43</v>
      </c>
      <c r="H8" s="49">
        <v>4200</v>
      </c>
    </row>
    <row r="9" spans="1:8" s="7" customFormat="1" ht="16.5" customHeight="1">
      <c r="A9" s="8">
        <v>2</v>
      </c>
      <c r="B9" s="8">
        <v>4</v>
      </c>
      <c r="C9" s="8">
        <v>3</v>
      </c>
      <c r="D9" s="8">
        <v>2</v>
      </c>
      <c r="E9" s="276" t="s">
        <v>154</v>
      </c>
      <c r="F9" s="276"/>
      <c r="G9" s="24" t="s">
        <v>44</v>
      </c>
      <c r="H9" s="22">
        <v>3800</v>
      </c>
    </row>
    <row r="10" spans="1:8" s="7" customFormat="1" ht="16.5" customHeight="1">
      <c r="A10" s="8">
        <v>2</v>
      </c>
      <c r="B10" s="8">
        <v>4</v>
      </c>
      <c r="C10" s="8">
        <v>3</v>
      </c>
      <c r="D10" s="8">
        <v>3</v>
      </c>
      <c r="E10" s="276" t="s">
        <v>154</v>
      </c>
      <c r="F10" s="276"/>
      <c r="G10" s="24" t="s">
        <v>45</v>
      </c>
      <c r="H10" s="22">
        <v>3200</v>
      </c>
    </row>
    <row r="11" spans="1:8" s="7" customFormat="1" ht="16.5" customHeight="1">
      <c r="A11" s="60">
        <v>2</v>
      </c>
      <c r="B11" s="60">
        <v>4</v>
      </c>
      <c r="C11" s="60">
        <v>3</v>
      </c>
      <c r="D11" s="60">
        <v>1</v>
      </c>
      <c r="E11" s="265" t="s">
        <v>155</v>
      </c>
      <c r="F11" s="266"/>
      <c r="G11" s="47" t="s">
        <v>43</v>
      </c>
      <c r="H11" s="49">
        <v>5200</v>
      </c>
    </row>
    <row r="12" spans="1:8" s="7" customFormat="1" ht="16.5" customHeight="1">
      <c r="A12" s="8">
        <v>2</v>
      </c>
      <c r="B12" s="8">
        <v>4</v>
      </c>
      <c r="C12" s="8">
        <v>3</v>
      </c>
      <c r="D12" s="8">
        <v>2</v>
      </c>
      <c r="E12" s="278" t="s">
        <v>155</v>
      </c>
      <c r="F12" s="279"/>
      <c r="G12" s="24" t="s">
        <v>44</v>
      </c>
      <c r="H12" s="22">
        <v>4900</v>
      </c>
    </row>
    <row r="13" spans="1:8" s="7" customFormat="1" ht="16.5" customHeight="1" thickBot="1">
      <c r="A13" s="44">
        <v>2</v>
      </c>
      <c r="B13" s="44">
        <v>4</v>
      </c>
      <c r="C13" s="44">
        <v>3</v>
      </c>
      <c r="D13" s="44">
        <v>3</v>
      </c>
      <c r="E13" s="285" t="s">
        <v>155</v>
      </c>
      <c r="F13" s="286"/>
      <c r="G13" s="45" t="s">
        <v>45</v>
      </c>
      <c r="H13" s="108">
        <v>4600</v>
      </c>
    </row>
    <row r="14" spans="1:8" s="7" customFormat="1" ht="27.75" customHeight="1" thickBot="1">
      <c r="A14" s="235" t="s">
        <v>156</v>
      </c>
      <c r="B14" s="287"/>
      <c r="C14" s="287"/>
      <c r="D14" s="287"/>
      <c r="E14" s="287"/>
      <c r="F14" s="287"/>
      <c r="G14" s="288"/>
      <c r="H14" s="104" t="s">
        <v>8</v>
      </c>
    </row>
    <row r="15" spans="1:8" s="7" customFormat="1" ht="15.75" customHeight="1">
      <c r="A15" s="196" t="s">
        <v>260</v>
      </c>
      <c r="B15" s="196"/>
      <c r="C15" s="196"/>
      <c r="D15" s="196"/>
      <c r="E15" s="289" t="s">
        <v>49</v>
      </c>
      <c r="F15" s="289"/>
      <c r="G15" s="289"/>
      <c r="H15" s="66">
        <v>1500</v>
      </c>
    </row>
    <row r="16" spans="1:8" s="7" customFormat="1" ht="18.75" customHeight="1">
      <c r="A16" s="200" t="s">
        <v>260</v>
      </c>
      <c r="B16" s="200"/>
      <c r="C16" s="200"/>
      <c r="D16" s="200"/>
      <c r="E16" s="258" t="s">
        <v>178</v>
      </c>
      <c r="F16" s="258"/>
      <c r="G16" s="258"/>
      <c r="H16" s="64">
        <v>2000</v>
      </c>
    </row>
    <row r="17" spans="1:8" s="7" customFormat="1" ht="16.5" customHeight="1">
      <c r="A17" s="200" t="s">
        <v>260</v>
      </c>
      <c r="B17" s="200"/>
      <c r="C17" s="200"/>
      <c r="D17" s="200"/>
      <c r="E17" s="258" t="s">
        <v>50</v>
      </c>
      <c r="F17" s="258"/>
      <c r="G17" s="258"/>
      <c r="H17" s="64">
        <v>650</v>
      </c>
    </row>
    <row r="18" spans="1:8" s="7" customFormat="1" ht="18.75" customHeight="1">
      <c r="A18" s="200" t="s">
        <v>260</v>
      </c>
      <c r="B18" s="200"/>
      <c r="C18" s="200"/>
      <c r="D18" s="200"/>
      <c r="E18" s="258" t="s">
        <v>51</v>
      </c>
      <c r="F18" s="258"/>
      <c r="G18" s="258"/>
      <c r="H18" s="64">
        <v>350</v>
      </c>
    </row>
    <row r="19" spans="1:8" s="7" customFormat="1" ht="18" customHeight="1">
      <c r="A19" s="200" t="s">
        <v>260</v>
      </c>
      <c r="B19" s="200"/>
      <c r="C19" s="200"/>
      <c r="D19" s="200"/>
      <c r="E19" s="258" t="s">
        <v>179</v>
      </c>
      <c r="F19" s="258"/>
      <c r="G19" s="258"/>
      <c r="H19" s="64">
        <v>5000</v>
      </c>
    </row>
    <row r="20" spans="1:8" s="7" customFormat="1" ht="16.5" customHeight="1">
      <c r="A20" s="200" t="s">
        <v>260</v>
      </c>
      <c r="B20" s="200"/>
      <c r="C20" s="200"/>
      <c r="D20" s="200"/>
      <c r="E20" s="258" t="s">
        <v>52</v>
      </c>
      <c r="F20" s="258"/>
      <c r="G20" s="258"/>
      <c r="H20" s="64">
        <v>1500</v>
      </c>
    </row>
    <row r="21" spans="1:8" s="7" customFormat="1" ht="18.75" customHeight="1">
      <c r="A21" s="200" t="s">
        <v>260</v>
      </c>
      <c r="B21" s="200"/>
      <c r="C21" s="200"/>
      <c r="D21" s="200"/>
      <c r="E21" s="258" t="s">
        <v>180</v>
      </c>
      <c r="F21" s="258"/>
      <c r="G21" s="258"/>
      <c r="H21" s="64">
        <v>1000</v>
      </c>
    </row>
    <row r="22" spans="1:8" s="7" customFormat="1" ht="17.25" customHeight="1">
      <c r="A22" s="200" t="s">
        <v>260</v>
      </c>
      <c r="B22" s="200"/>
      <c r="C22" s="200"/>
      <c r="D22" s="200"/>
      <c r="E22" s="258" t="s">
        <v>53</v>
      </c>
      <c r="F22" s="258"/>
      <c r="G22" s="258"/>
      <c r="H22" s="64">
        <v>100000</v>
      </c>
    </row>
    <row r="23" spans="1:8" s="7" customFormat="1" ht="18.75" customHeight="1">
      <c r="A23" s="200" t="s">
        <v>260</v>
      </c>
      <c r="B23" s="200"/>
      <c r="C23" s="200"/>
      <c r="D23" s="200"/>
      <c r="E23" s="258" t="s">
        <v>181</v>
      </c>
      <c r="F23" s="258"/>
      <c r="G23" s="258"/>
      <c r="H23" s="64">
        <v>120</v>
      </c>
    </row>
    <row r="24" spans="1:8" s="7" customFormat="1" ht="18.75" customHeight="1">
      <c r="A24" s="200" t="s">
        <v>260</v>
      </c>
      <c r="B24" s="200"/>
      <c r="C24" s="200"/>
      <c r="D24" s="200"/>
      <c r="E24" s="258" t="s">
        <v>54</v>
      </c>
      <c r="F24" s="258"/>
      <c r="G24" s="258"/>
      <c r="H24" s="64">
        <v>160</v>
      </c>
    </row>
    <row r="25" spans="1:8" s="7" customFormat="1" ht="18.75" customHeight="1">
      <c r="A25" s="200" t="s">
        <v>260</v>
      </c>
      <c r="B25" s="200"/>
      <c r="C25" s="200"/>
      <c r="D25" s="200"/>
      <c r="E25" s="258" t="s">
        <v>55</v>
      </c>
      <c r="F25" s="258"/>
      <c r="G25" s="258"/>
      <c r="H25" s="64">
        <v>195</v>
      </c>
    </row>
    <row r="26" spans="1:8" s="7" customFormat="1" ht="18.75" customHeight="1">
      <c r="A26" s="200" t="s">
        <v>260</v>
      </c>
      <c r="B26" s="200"/>
      <c r="C26" s="200"/>
      <c r="D26" s="200"/>
      <c r="E26" s="258" t="s">
        <v>316</v>
      </c>
      <c r="F26" s="258"/>
      <c r="G26" s="258"/>
      <c r="H26" s="64">
        <v>5000</v>
      </c>
    </row>
    <row r="27" spans="1:8" s="7" customFormat="1" ht="18.75" customHeight="1">
      <c r="A27" s="200" t="s">
        <v>260</v>
      </c>
      <c r="B27" s="200"/>
      <c r="C27" s="200"/>
      <c r="D27" s="200"/>
      <c r="E27" s="258" t="s">
        <v>182</v>
      </c>
      <c r="F27" s="258"/>
      <c r="G27" s="258"/>
      <c r="H27" s="64">
        <v>10000</v>
      </c>
    </row>
    <row r="28" spans="1:8" s="7" customFormat="1" ht="18.75" customHeight="1">
      <c r="A28" s="200" t="s">
        <v>260</v>
      </c>
      <c r="B28" s="200"/>
      <c r="C28" s="200"/>
      <c r="D28" s="200"/>
      <c r="E28" s="258" t="s">
        <v>183</v>
      </c>
      <c r="F28" s="258"/>
      <c r="G28" s="258"/>
      <c r="H28" s="64">
        <v>2000</v>
      </c>
    </row>
    <row r="29" spans="1:8" s="7" customFormat="1" ht="18.75" customHeight="1">
      <c r="A29" s="200" t="s">
        <v>260</v>
      </c>
      <c r="B29" s="200"/>
      <c r="C29" s="200"/>
      <c r="D29" s="200"/>
      <c r="E29" s="258" t="s">
        <v>56</v>
      </c>
      <c r="F29" s="258"/>
      <c r="G29" s="258"/>
      <c r="H29" s="64">
        <v>300</v>
      </c>
    </row>
    <row r="30" spans="1:8" s="7" customFormat="1" ht="18.75" customHeight="1">
      <c r="A30" s="200" t="s">
        <v>260</v>
      </c>
      <c r="B30" s="200"/>
      <c r="C30" s="200"/>
      <c r="D30" s="200"/>
      <c r="E30" s="258" t="s">
        <v>57</v>
      </c>
      <c r="F30" s="258"/>
      <c r="G30" s="258"/>
      <c r="H30" s="64">
        <v>50000</v>
      </c>
    </row>
    <row r="31" spans="1:8" s="7" customFormat="1" ht="18.75" customHeight="1">
      <c r="A31" s="200" t="s">
        <v>260</v>
      </c>
      <c r="B31" s="200"/>
      <c r="C31" s="200"/>
      <c r="D31" s="200"/>
      <c r="E31" s="258" t="s">
        <v>184</v>
      </c>
      <c r="F31" s="258"/>
      <c r="G31" s="258"/>
      <c r="H31" s="64">
        <v>1500</v>
      </c>
    </row>
    <row r="32" spans="1:8" s="7" customFormat="1" ht="18.75" customHeight="1">
      <c r="A32" s="200" t="s">
        <v>260</v>
      </c>
      <c r="B32" s="200"/>
      <c r="C32" s="200"/>
      <c r="D32" s="200"/>
      <c r="E32" s="258" t="s">
        <v>58</v>
      </c>
      <c r="F32" s="258"/>
      <c r="G32" s="258"/>
      <c r="H32" s="64">
        <v>4000</v>
      </c>
    </row>
    <row r="33" spans="1:8" s="7" customFormat="1" ht="18.75" customHeight="1">
      <c r="A33" s="200" t="s">
        <v>260</v>
      </c>
      <c r="B33" s="200"/>
      <c r="C33" s="200"/>
      <c r="D33" s="200"/>
      <c r="E33" s="258" t="s">
        <v>59</v>
      </c>
      <c r="F33" s="258"/>
      <c r="G33" s="258"/>
      <c r="H33" s="64">
        <v>10000</v>
      </c>
    </row>
    <row r="34" spans="1:8" s="7" customFormat="1" ht="18.75" customHeight="1">
      <c r="A34" s="193" t="s">
        <v>260</v>
      </c>
      <c r="B34" s="193"/>
      <c r="C34" s="193"/>
      <c r="D34" s="193"/>
      <c r="E34" s="293" t="s">
        <v>60</v>
      </c>
      <c r="F34" s="293"/>
      <c r="G34" s="293"/>
      <c r="H34" s="65">
        <v>700</v>
      </c>
    </row>
    <row r="35" spans="1:8" s="7" customFormat="1" ht="18.75" customHeight="1">
      <c r="A35" s="270" t="s">
        <v>260</v>
      </c>
      <c r="B35" s="271"/>
      <c r="C35" s="271"/>
      <c r="D35" s="272"/>
      <c r="E35" s="290" t="s">
        <v>294</v>
      </c>
      <c r="F35" s="291"/>
      <c r="G35" s="292"/>
      <c r="H35" s="256">
        <v>6000</v>
      </c>
    </row>
    <row r="36" spans="1:8" s="7" customFormat="1" ht="27.75" customHeight="1">
      <c r="A36" s="273"/>
      <c r="B36" s="274"/>
      <c r="C36" s="274"/>
      <c r="D36" s="275"/>
      <c r="E36" s="267" t="s">
        <v>340</v>
      </c>
      <c r="F36" s="268"/>
      <c r="G36" s="269"/>
      <c r="H36" s="257"/>
    </row>
    <row r="37" spans="1:9" s="7" customFormat="1" ht="15.75" customHeight="1">
      <c r="A37" s="139" t="s">
        <v>319</v>
      </c>
      <c r="B37" s="61"/>
      <c r="C37" s="61"/>
      <c r="D37" s="61"/>
      <c r="E37" s="62"/>
      <c r="F37" s="62"/>
      <c r="G37" s="62"/>
      <c r="H37" s="63"/>
      <c r="I37" s="42"/>
    </row>
    <row r="38" spans="1:8" ht="13.5">
      <c r="A38" s="81" t="s">
        <v>342</v>
      </c>
      <c r="B38" s="82"/>
      <c r="C38" s="82"/>
      <c r="D38" s="82"/>
      <c r="E38" s="82"/>
      <c r="F38" s="82"/>
      <c r="G38" s="82"/>
      <c r="H38" s="83"/>
    </row>
    <row r="39" spans="1:8" ht="14.25">
      <c r="A39" s="139" t="s">
        <v>320</v>
      </c>
      <c r="B39" s="61"/>
      <c r="C39" s="61"/>
      <c r="D39" s="61"/>
      <c r="E39" s="62"/>
      <c r="F39" s="62"/>
      <c r="G39" s="62"/>
      <c r="H39" s="63"/>
    </row>
    <row r="40" spans="1:8" ht="13.5">
      <c r="A40" s="81" t="s">
        <v>341</v>
      </c>
      <c r="B40" s="82"/>
      <c r="C40" s="82"/>
      <c r="D40" s="82"/>
      <c r="E40" s="82"/>
      <c r="F40" s="82"/>
      <c r="G40" s="82"/>
      <c r="H40" s="83"/>
    </row>
    <row r="41" spans="1:8" ht="14.25">
      <c r="A41" s="139" t="s">
        <v>321</v>
      </c>
      <c r="B41" s="61"/>
      <c r="C41" s="61"/>
      <c r="D41" s="61"/>
      <c r="E41" s="62"/>
      <c r="F41" s="62"/>
      <c r="G41" s="62"/>
      <c r="H41" s="63"/>
    </row>
    <row r="42" spans="1:8" ht="15.75" customHeight="1">
      <c r="A42" s="81" t="s">
        <v>293</v>
      </c>
      <c r="B42" s="82"/>
      <c r="C42" s="82"/>
      <c r="D42" s="82"/>
      <c r="E42" s="82"/>
      <c r="F42" s="82"/>
      <c r="G42" s="82"/>
      <c r="H42" s="83"/>
    </row>
    <row r="47" spans="1:5" ht="13.5">
      <c r="A47" s="421"/>
      <c r="B47" s="421"/>
      <c r="C47" s="421"/>
      <c r="D47" s="421"/>
      <c r="E47" s="421"/>
    </row>
    <row r="48" spans="1:5" ht="6.75" customHeight="1" thickBot="1">
      <c r="A48" s="404"/>
      <c r="B48" s="404"/>
      <c r="C48" s="404"/>
      <c r="D48" s="404"/>
      <c r="E48" s="404"/>
    </row>
    <row r="49" spans="1:5" ht="13.5">
      <c r="A49" s="455"/>
      <c r="B49" s="456"/>
      <c r="C49" s="456"/>
      <c r="D49" s="456"/>
      <c r="E49" s="457"/>
    </row>
    <row r="50" spans="1:5" ht="14.25" thickBot="1">
      <c r="A50" s="458"/>
      <c r="B50" s="459"/>
      <c r="C50" s="459"/>
      <c r="D50" s="459"/>
      <c r="E50" s="460"/>
    </row>
  </sheetData>
  <sheetProtection/>
  <mergeCells count="60">
    <mergeCell ref="A32:D32"/>
    <mergeCell ref="E33:G33"/>
    <mergeCell ref="A33:D33"/>
    <mergeCell ref="E32:G32"/>
    <mergeCell ref="A30:D30"/>
    <mergeCell ref="A21:D21"/>
    <mergeCell ref="A23:D23"/>
    <mergeCell ref="A22:D22"/>
    <mergeCell ref="E28:G28"/>
    <mergeCell ref="A29:D29"/>
    <mergeCell ref="E20:G20"/>
    <mergeCell ref="A26:D26"/>
    <mergeCell ref="A24:D24"/>
    <mergeCell ref="E35:G35"/>
    <mergeCell ref="E27:G27"/>
    <mergeCell ref="E29:G29"/>
    <mergeCell ref="A34:D34"/>
    <mergeCell ref="E34:G34"/>
    <mergeCell ref="E30:G30"/>
    <mergeCell ref="E31:G31"/>
    <mergeCell ref="E16:G16"/>
    <mergeCell ref="A31:D31"/>
    <mergeCell ref="E18:G18"/>
    <mergeCell ref="E21:G21"/>
    <mergeCell ref="A27:D27"/>
    <mergeCell ref="E13:F13"/>
    <mergeCell ref="A18:D18"/>
    <mergeCell ref="A19:D19"/>
    <mergeCell ref="A14:G14"/>
    <mergeCell ref="E15:G15"/>
    <mergeCell ref="E19:G19"/>
    <mergeCell ref="A1:H1"/>
    <mergeCell ref="E4:H4"/>
    <mergeCell ref="E12:F12"/>
    <mergeCell ref="E8:F8"/>
    <mergeCell ref="E17:G17"/>
    <mergeCell ref="A2:H2"/>
    <mergeCell ref="A7:D7"/>
    <mergeCell ref="E5:H5"/>
    <mergeCell ref="E9:F9"/>
    <mergeCell ref="A3:A6"/>
    <mergeCell ref="B3:B6"/>
    <mergeCell ref="C3:C6"/>
    <mergeCell ref="D3:D6"/>
    <mergeCell ref="E11:F11"/>
    <mergeCell ref="E36:G36"/>
    <mergeCell ref="A35:D36"/>
    <mergeCell ref="E10:F10"/>
    <mergeCell ref="A15:D15"/>
    <mergeCell ref="E26:G26"/>
    <mergeCell ref="A17:D17"/>
    <mergeCell ref="H35:H36"/>
    <mergeCell ref="A16:D16"/>
    <mergeCell ref="E24:G24"/>
    <mergeCell ref="E25:G25"/>
    <mergeCell ref="E22:G22"/>
    <mergeCell ref="A20:D20"/>
    <mergeCell ref="E23:G23"/>
    <mergeCell ref="A25:D25"/>
    <mergeCell ref="A28:D2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1" width="8.28125" style="5" customWidth="1"/>
    <col min="2" max="2" width="10.28125" style="5" customWidth="1"/>
    <col min="3" max="3" width="8.140625" style="5" customWidth="1"/>
    <col min="4" max="5" width="11.421875" style="5" customWidth="1"/>
    <col min="6" max="6" width="8.421875" style="5" customWidth="1"/>
    <col min="7" max="7" width="10.421875" style="5" customWidth="1"/>
    <col min="8" max="8" width="25.421875" style="5" customWidth="1"/>
    <col min="9" max="16384" width="11.421875" style="5" customWidth="1"/>
  </cols>
  <sheetData>
    <row r="1" spans="1:8" ht="19.5" customHeight="1">
      <c r="A1" s="314" t="s">
        <v>253</v>
      </c>
      <c r="B1" s="314"/>
      <c r="C1" s="314"/>
      <c r="D1" s="314"/>
      <c r="E1" s="314"/>
      <c r="F1" s="314"/>
      <c r="G1" s="314"/>
      <c r="H1" s="314"/>
    </row>
    <row r="2" spans="1:8" ht="19.5" customHeight="1" thickBot="1">
      <c r="A2" s="315" t="s">
        <v>313</v>
      </c>
      <c r="B2" s="315"/>
      <c r="C2" s="315"/>
      <c r="D2" s="315"/>
      <c r="E2" s="315"/>
      <c r="F2" s="315"/>
      <c r="G2" s="315"/>
      <c r="H2" s="315"/>
    </row>
    <row r="3" spans="1:8" ht="21.75" customHeight="1" thickBot="1">
      <c r="A3" s="316" t="s">
        <v>186</v>
      </c>
      <c r="B3" s="317"/>
      <c r="C3" s="317"/>
      <c r="D3" s="317"/>
      <c r="E3" s="317"/>
      <c r="F3" s="317"/>
      <c r="G3" s="317"/>
      <c r="H3" s="318"/>
    </row>
    <row r="4" spans="1:8" ht="28.5" customHeight="1" thickBot="1">
      <c r="A4" s="294" t="s">
        <v>190</v>
      </c>
      <c r="B4" s="295"/>
      <c r="C4" s="295"/>
      <c r="D4" s="295"/>
      <c r="E4" s="295"/>
      <c r="F4" s="295"/>
      <c r="G4" s="295"/>
      <c r="H4" s="296"/>
    </row>
    <row r="5" spans="1:8" ht="21" customHeight="1">
      <c r="A5" s="311" t="s">
        <v>22</v>
      </c>
      <c r="B5" s="311"/>
      <c r="C5" s="311"/>
      <c r="D5" s="311" t="s">
        <v>23</v>
      </c>
      <c r="E5" s="311"/>
      <c r="F5" s="311"/>
      <c r="G5" s="311" t="s">
        <v>21</v>
      </c>
      <c r="H5" s="311"/>
    </row>
    <row r="6" spans="1:8" ht="15.75" customHeight="1">
      <c r="A6" s="313">
        <v>0</v>
      </c>
      <c r="B6" s="313"/>
      <c r="C6" s="313"/>
      <c r="D6" s="313">
        <v>1000</v>
      </c>
      <c r="E6" s="313"/>
      <c r="F6" s="313"/>
      <c r="G6" s="300">
        <v>1</v>
      </c>
      <c r="H6" s="300"/>
    </row>
    <row r="7" spans="1:8" ht="15.75" customHeight="1">
      <c r="A7" s="301">
        <v>1001</v>
      </c>
      <c r="B7" s="301"/>
      <c r="C7" s="301"/>
      <c r="D7" s="313">
        <v>2000</v>
      </c>
      <c r="E7" s="313"/>
      <c r="F7" s="313"/>
      <c r="G7" s="300">
        <v>0.95</v>
      </c>
      <c r="H7" s="300"/>
    </row>
    <row r="8" spans="1:8" ht="15.75" customHeight="1">
      <c r="A8" s="301">
        <v>2001</v>
      </c>
      <c r="B8" s="301"/>
      <c r="C8" s="301"/>
      <c r="D8" s="313">
        <v>3000</v>
      </c>
      <c r="E8" s="313"/>
      <c r="F8" s="313"/>
      <c r="G8" s="304">
        <v>0.9</v>
      </c>
      <c r="H8" s="304"/>
    </row>
    <row r="9" spans="1:8" ht="15.75" customHeight="1">
      <c r="A9" s="301">
        <v>3001</v>
      </c>
      <c r="B9" s="301"/>
      <c r="C9" s="301"/>
      <c r="D9" s="301">
        <v>4000</v>
      </c>
      <c r="E9" s="301"/>
      <c r="F9" s="301"/>
      <c r="G9" s="300">
        <v>0.85</v>
      </c>
      <c r="H9" s="300"/>
    </row>
    <row r="10" spans="1:8" ht="15.75" customHeight="1">
      <c r="A10" s="301">
        <v>4001</v>
      </c>
      <c r="B10" s="301"/>
      <c r="C10" s="301"/>
      <c r="D10" s="301">
        <v>5000</v>
      </c>
      <c r="E10" s="301"/>
      <c r="F10" s="301"/>
      <c r="G10" s="304">
        <v>0.8</v>
      </c>
      <c r="H10" s="304"/>
    </row>
    <row r="11" spans="1:8" ht="15.75" customHeight="1" thickBot="1">
      <c r="A11" s="302">
        <v>5001</v>
      </c>
      <c r="B11" s="302"/>
      <c r="C11" s="302"/>
      <c r="D11" s="302">
        <v>10000</v>
      </c>
      <c r="E11" s="302"/>
      <c r="F11" s="302"/>
      <c r="G11" s="303">
        <v>0.6</v>
      </c>
      <c r="H11" s="303"/>
    </row>
    <row r="12" spans="1:8" s="6" customFormat="1" ht="41.25" customHeight="1" thickBot="1">
      <c r="A12" s="294" t="s">
        <v>189</v>
      </c>
      <c r="B12" s="295"/>
      <c r="C12" s="295"/>
      <c r="D12" s="295"/>
      <c r="E12" s="295"/>
      <c r="F12" s="295"/>
      <c r="G12" s="295"/>
      <c r="H12" s="296"/>
    </row>
    <row r="13" spans="1:8" ht="21" customHeight="1">
      <c r="A13" s="311" t="s">
        <v>22</v>
      </c>
      <c r="B13" s="311"/>
      <c r="C13" s="311"/>
      <c r="D13" s="311" t="s">
        <v>23</v>
      </c>
      <c r="E13" s="311"/>
      <c r="F13" s="311"/>
      <c r="G13" s="311" t="s">
        <v>21</v>
      </c>
      <c r="H13" s="311"/>
    </row>
    <row r="14" spans="1:8" ht="15.75" customHeight="1">
      <c r="A14" s="313">
        <v>0</v>
      </c>
      <c r="B14" s="313"/>
      <c r="C14" s="313"/>
      <c r="D14" s="313">
        <v>1000</v>
      </c>
      <c r="E14" s="313"/>
      <c r="F14" s="313"/>
      <c r="G14" s="300">
        <v>1</v>
      </c>
      <c r="H14" s="300"/>
    </row>
    <row r="15" spans="1:8" ht="15.75" customHeight="1">
      <c r="A15" s="301">
        <v>1001</v>
      </c>
      <c r="B15" s="301"/>
      <c r="C15" s="301"/>
      <c r="D15" s="313">
        <v>2000</v>
      </c>
      <c r="E15" s="313"/>
      <c r="F15" s="313"/>
      <c r="G15" s="300">
        <v>0.95</v>
      </c>
      <c r="H15" s="300"/>
    </row>
    <row r="16" spans="1:8" ht="15.75" customHeight="1">
      <c r="A16" s="301">
        <v>2001</v>
      </c>
      <c r="B16" s="301"/>
      <c r="C16" s="301"/>
      <c r="D16" s="313">
        <v>3000</v>
      </c>
      <c r="E16" s="313"/>
      <c r="F16" s="313"/>
      <c r="G16" s="304">
        <v>0.9</v>
      </c>
      <c r="H16" s="304"/>
    </row>
    <row r="17" spans="1:8" ht="15.75" customHeight="1">
      <c r="A17" s="301">
        <v>3001</v>
      </c>
      <c r="B17" s="301"/>
      <c r="C17" s="301"/>
      <c r="D17" s="301">
        <v>4000</v>
      </c>
      <c r="E17" s="301"/>
      <c r="F17" s="301"/>
      <c r="G17" s="300">
        <v>0.85</v>
      </c>
      <c r="H17" s="300"/>
    </row>
    <row r="18" spans="1:8" ht="15.75" customHeight="1">
      <c r="A18" s="301">
        <v>4001</v>
      </c>
      <c r="B18" s="301"/>
      <c r="C18" s="301"/>
      <c r="D18" s="301">
        <v>5000</v>
      </c>
      <c r="E18" s="301"/>
      <c r="F18" s="301"/>
      <c r="G18" s="304">
        <v>0.8</v>
      </c>
      <c r="H18" s="304"/>
    </row>
    <row r="19" spans="1:8" ht="15.75" customHeight="1" thickBot="1">
      <c r="A19" s="302">
        <v>5001</v>
      </c>
      <c r="B19" s="302"/>
      <c r="C19" s="302"/>
      <c r="D19" s="302">
        <v>10000</v>
      </c>
      <c r="E19" s="302"/>
      <c r="F19" s="302"/>
      <c r="G19" s="303">
        <v>0.6</v>
      </c>
      <c r="H19" s="303"/>
    </row>
    <row r="20" spans="1:8" ht="12.75" customHeight="1">
      <c r="A20" s="319" t="s">
        <v>187</v>
      </c>
      <c r="B20" s="320"/>
      <c r="C20" s="320"/>
      <c r="D20" s="320"/>
      <c r="E20" s="320"/>
      <c r="F20" s="320"/>
      <c r="G20" s="320"/>
      <c r="H20" s="321"/>
    </row>
    <row r="21" spans="1:8" ht="15.75" customHeight="1" thickBot="1">
      <c r="A21" s="322" t="s">
        <v>188</v>
      </c>
      <c r="B21" s="323"/>
      <c r="C21" s="323"/>
      <c r="D21" s="323"/>
      <c r="E21" s="323"/>
      <c r="F21" s="323"/>
      <c r="G21" s="323"/>
      <c r="H21" s="324"/>
    </row>
    <row r="22" spans="1:8" ht="16.5" customHeight="1">
      <c r="A22" s="311" t="s">
        <v>22</v>
      </c>
      <c r="B22" s="311"/>
      <c r="C22" s="311"/>
      <c r="D22" s="311" t="s">
        <v>23</v>
      </c>
      <c r="E22" s="311"/>
      <c r="F22" s="311"/>
      <c r="G22" s="311" t="s">
        <v>21</v>
      </c>
      <c r="H22" s="311"/>
    </row>
    <row r="23" spans="1:8" ht="15" customHeight="1">
      <c r="A23" s="301">
        <v>1001</v>
      </c>
      <c r="B23" s="301"/>
      <c r="C23" s="301"/>
      <c r="D23" s="313">
        <v>2000</v>
      </c>
      <c r="E23" s="313"/>
      <c r="F23" s="313"/>
      <c r="G23" s="300">
        <v>0.95</v>
      </c>
      <c r="H23" s="300"/>
    </row>
    <row r="24" spans="1:8" ht="15" customHeight="1">
      <c r="A24" s="301">
        <v>2001</v>
      </c>
      <c r="B24" s="301"/>
      <c r="C24" s="301"/>
      <c r="D24" s="313">
        <v>5000</v>
      </c>
      <c r="E24" s="313"/>
      <c r="F24" s="313"/>
      <c r="G24" s="304">
        <v>0.9</v>
      </c>
      <c r="H24" s="304"/>
    </row>
    <row r="25" spans="1:8" ht="15" customHeight="1">
      <c r="A25" s="301">
        <v>5001</v>
      </c>
      <c r="B25" s="301"/>
      <c r="C25" s="301"/>
      <c r="D25" s="313">
        <v>10000</v>
      </c>
      <c r="E25" s="313"/>
      <c r="F25" s="313"/>
      <c r="G25" s="300">
        <v>0.85</v>
      </c>
      <c r="H25" s="300"/>
    </row>
    <row r="26" spans="1:8" ht="15" customHeight="1" thickBot="1">
      <c r="A26" s="297">
        <v>10001</v>
      </c>
      <c r="B26" s="298"/>
      <c r="C26" s="299"/>
      <c r="D26" s="297">
        <v>20000</v>
      </c>
      <c r="E26" s="298"/>
      <c r="F26" s="299"/>
      <c r="G26" s="305">
        <v>0.8</v>
      </c>
      <c r="H26" s="306"/>
    </row>
    <row r="27" spans="1:8" ht="21.75" customHeight="1" thickBot="1">
      <c r="A27" s="168" t="s">
        <v>24</v>
      </c>
      <c r="B27" s="169"/>
      <c r="C27" s="169"/>
      <c r="D27" s="169"/>
      <c r="E27" s="169"/>
      <c r="F27" s="169"/>
      <c r="G27" s="169"/>
      <c r="H27" s="170"/>
    </row>
    <row r="28" spans="1:8" ht="19.5" customHeight="1" thickBot="1">
      <c r="A28" s="307" t="s">
        <v>185</v>
      </c>
      <c r="B28" s="308"/>
      <c r="C28" s="308"/>
      <c r="D28" s="109" t="s">
        <v>25</v>
      </c>
      <c r="E28" s="308" t="s">
        <v>26</v>
      </c>
      <c r="F28" s="308"/>
      <c r="G28" s="109" t="s">
        <v>27</v>
      </c>
      <c r="H28" s="110" t="s">
        <v>28</v>
      </c>
    </row>
    <row r="29" spans="1:8" ht="17.25" customHeight="1">
      <c r="A29" s="311" t="s">
        <v>29</v>
      </c>
      <c r="B29" s="311"/>
      <c r="C29" s="311"/>
      <c r="D29" s="41" t="s">
        <v>30</v>
      </c>
      <c r="E29" s="312">
        <v>40</v>
      </c>
      <c r="F29" s="312"/>
      <c r="G29" s="41">
        <v>1</v>
      </c>
      <c r="H29" s="91">
        <f>SUM(E29*G29)</f>
        <v>40</v>
      </c>
    </row>
    <row r="30" spans="1:8" ht="17.25" customHeight="1">
      <c r="A30" s="309" t="s">
        <v>29</v>
      </c>
      <c r="B30" s="309"/>
      <c r="C30" s="309"/>
      <c r="D30" s="4" t="s">
        <v>31</v>
      </c>
      <c r="E30" s="310">
        <v>30</v>
      </c>
      <c r="F30" s="310"/>
      <c r="G30" s="4">
        <v>1</v>
      </c>
      <c r="H30" s="50">
        <f>SUM(E30*G30)</f>
        <v>30</v>
      </c>
    </row>
    <row r="31" spans="1:8" ht="17.25" customHeight="1">
      <c r="A31" s="309" t="s">
        <v>29</v>
      </c>
      <c r="B31" s="309"/>
      <c r="C31" s="309"/>
      <c r="D31" s="4" t="s">
        <v>32</v>
      </c>
      <c r="E31" s="310">
        <v>25</v>
      </c>
      <c r="F31" s="310"/>
      <c r="G31" s="4">
        <v>1</v>
      </c>
      <c r="H31" s="50">
        <f>SUM(E31*G31)</f>
        <v>25</v>
      </c>
    </row>
    <row r="47" spans="1:5" ht="13.5">
      <c r="A47" s="4"/>
      <c r="B47" s="4"/>
      <c r="C47" s="4"/>
      <c r="D47" s="4"/>
      <c r="E47" s="4"/>
    </row>
    <row r="48" spans="1:5" ht="6.75" customHeight="1" thickBot="1">
      <c r="A48" s="29"/>
      <c r="B48" s="29"/>
      <c r="C48" s="29"/>
      <c r="D48" s="29"/>
      <c r="E48" s="29"/>
    </row>
    <row r="49" spans="1:5" ht="13.5">
      <c r="A49" s="435"/>
      <c r="B49" s="437"/>
      <c r="C49" s="437"/>
      <c r="D49" s="437"/>
      <c r="E49" s="453"/>
    </row>
    <row r="50" spans="1:5" ht="14.25" thickBot="1">
      <c r="A50" s="440"/>
      <c r="B50" s="442"/>
      <c r="C50" s="442"/>
      <c r="D50" s="442"/>
      <c r="E50" s="454"/>
    </row>
  </sheetData>
  <sheetProtection/>
  <mergeCells count="73">
    <mergeCell ref="D25:F25"/>
    <mergeCell ref="A23:C23"/>
    <mergeCell ref="D23:F23"/>
    <mergeCell ref="G23:H23"/>
    <mergeCell ref="G24:H24"/>
    <mergeCell ref="A24:C24"/>
    <mergeCell ref="D24:F24"/>
    <mergeCell ref="G25:H25"/>
    <mergeCell ref="A25:C25"/>
    <mergeCell ref="A22:C22"/>
    <mergeCell ref="D22:F22"/>
    <mergeCell ref="G22:H22"/>
    <mergeCell ref="A19:C19"/>
    <mergeCell ref="D19:F19"/>
    <mergeCell ref="G19:H19"/>
    <mergeCell ref="A20:H20"/>
    <mergeCell ref="A21:H21"/>
    <mergeCell ref="A9:C9"/>
    <mergeCell ref="A16:C16"/>
    <mergeCell ref="D16:F16"/>
    <mergeCell ref="G16:H16"/>
    <mergeCell ref="A17:C17"/>
    <mergeCell ref="A18:C18"/>
    <mergeCell ref="D17:F17"/>
    <mergeCell ref="D18:F18"/>
    <mergeCell ref="G17:H17"/>
    <mergeCell ref="G18:H18"/>
    <mergeCell ref="A15:C15"/>
    <mergeCell ref="D15:F15"/>
    <mergeCell ref="G15:H15"/>
    <mergeCell ref="A14:C14"/>
    <mergeCell ref="D14:F14"/>
    <mergeCell ref="A13:C13"/>
    <mergeCell ref="G13:H13"/>
    <mergeCell ref="G14:H14"/>
    <mergeCell ref="D13:F13"/>
    <mergeCell ref="A1:H1"/>
    <mergeCell ref="A2:H2"/>
    <mergeCell ref="A3:H3"/>
    <mergeCell ref="A10:C10"/>
    <mergeCell ref="D10:F10"/>
    <mergeCell ref="A5:C5"/>
    <mergeCell ref="D6:F6"/>
    <mergeCell ref="G6:H6"/>
    <mergeCell ref="G7:H7"/>
    <mergeCell ref="A8:C8"/>
    <mergeCell ref="A4:H4"/>
    <mergeCell ref="A6:C6"/>
    <mergeCell ref="A7:C7"/>
    <mergeCell ref="D7:F7"/>
    <mergeCell ref="D8:F8"/>
    <mergeCell ref="G8:H8"/>
    <mergeCell ref="D5:F5"/>
    <mergeCell ref="G5:H5"/>
    <mergeCell ref="A27:H27"/>
    <mergeCell ref="A28:C28"/>
    <mergeCell ref="A31:C31"/>
    <mergeCell ref="E31:F31"/>
    <mergeCell ref="A30:C30"/>
    <mergeCell ref="E30:F30"/>
    <mergeCell ref="E28:F28"/>
    <mergeCell ref="A29:C29"/>
    <mergeCell ref="E29:F29"/>
    <mergeCell ref="A12:H12"/>
    <mergeCell ref="A26:C26"/>
    <mergeCell ref="D26:F26"/>
    <mergeCell ref="G9:H9"/>
    <mergeCell ref="D9:F9"/>
    <mergeCell ref="A11:C11"/>
    <mergeCell ref="D11:F11"/>
    <mergeCell ref="G11:H11"/>
    <mergeCell ref="G10:H10"/>
    <mergeCell ref="G26:H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4" width="6.140625" style="7" customWidth="1"/>
    <col min="5" max="5" width="25.140625" style="7" customWidth="1"/>
    <col min="6" max="7" width="11.421875" style="7" customWidth="1"/>
    <col min="8" max="8" width="10.00390625" style="7" customWidth="1"/>
    <col min="9" max="9" width="15.140625" style="7" customWidth="1"/>
    <col min="10" max="16384" width="11.421875" style="7" customWidth="1"/>
  </cols>
  <sheetData>
    <row r="1" spans="1:9" ht="19.5" customHeight="1">
      <c r="A1" s="162" t="s">
        <v>253</v>
      </c>
      <c r="B1" s="163"/>
      <c r="C1" s="163"/>
      <c r="D1" s="163"/>
      <c r="E1" s="163"/>
      <c r="F1" s="163"/>
      <c r="G1" s="163"/>
      <c r="H1" s="163"/>
      <c r="I1" s="164"/>
    </row>
    <row r="2" spans="1:9" ht="19.5" customHeight="1" thickBot="1">
      <c r="A2" s="165" t="s">
        <v>313</v>
      </c>
      <c r="B2" s="166"/>
      <c r="C2" s="166"/>
      <c r="D2" s="166"/>
      <c r="E2" s="166"/>
      <c r="F2" s="166"/>
      <c r="G2" s="166"/>
      <c r="H2" s="166"/>
      <c r="I2" s="167"/>
    </row>
    <row r="3" spans="1:9" ht="18" customHeight="1">
      <c r="A3" s="336" t="s">
        <v>191</v>
      </c>
      <c r="B3" s="339" t="s">
        <v>61</v>
      </c>
      <c r="C3" s="342" t="s">
        <v>33</v>
      </c>
      <c r="D3" s="342" t="s">
        <v>9</v>
      </c>
      <c r="E3" s="348"/>
      <c r="F3" s="349"/>
      <c r="G3" s="349"/>
      <c r="H3" s="349"/>
      <c r="I3" s="350"/>
    </row>
    <row r="4" spans="1:9" ht="21.75" customHeight="1">
      <c r="A4" s="337"/>
      <c r="B4" s="340"/>
      <c r="C4" s="343"/>
      <c r="D4" s="343"/>
      <c r="E4" s="325" t="s">
        <v>192</v>
      </c>
      <c r="F4" s="325"/>
      <c r="G4" s="325"/>
      <c r="H4" s="325"/>
      <c r="I4" s="326"/>
    </row>
    <row r="5" spans="1:9" ht="21" customHeight="1">
      <c r="A5" s="337"/>
      <c r="B5" s="340"/>
      <c r="C5" s="343"/>
      <c r="D5" s="343"/>
      <c r="E5" s="325" t="s">
        <v>195</v>
      </c>
      <c r="F5" s="325"/>
      <c r="G5" s="325"/>
      <c r="H5" s="325"/>
      <c r="I5" s="326"/>
    </row>
    <row r="6" spans="1:9" ht="21" customHeight="1">
      <c r="A6" s="337"/>
      <c r="B6" s="340"/>
      <c r="C6" s="343"/>
      <c r="D6" s="343"/>
      <c r="E6" s="325"/>
      <c r="F6" s="325"/>
      <c r="G6" s="325"/>
      <c r="H6" s="325"/>
      <c r="I6" s="326"/>
    </row>
    <row r="7" spans="1:9" ht="15" customHeight="1" thickBot="1">
      <c r="A7" s="338"/>
      <c r="B7" s="341"/>
      <c r="C7" s="344" t="s">
        <v>10</v>
      </c>
      <c r="D7" s="344" t="s">
        <v>11</v>
      </c>
      <c r="E7" s="345"/>
      <c r="F7" s="346"/>
      <c r="G7" s="346"/>
      <c r="H7" s="346"/>
      <c r="I7" s="347"/>
    </row>
    <row r="8" spans="1:9" ht="30" customHeight="1" thickBot="1">
      <c r="A8" s="204" t="s">
        <v>12</v>
      </c>
      <c r="B8" s="251"/>
      <c r="C8" s="251"/>
      <c r="D8" s="251"/>
      <c r="E8" s="103" t="s">
        <v>191</v>
      </c>
      <c r="F8" s="111" t="s">
        <v>61</v>
      </c>
      <c r="G8" s="103" t="s">
        <v>33</v>
      </c>
      <c r="H8" s="103" t="s">
        <v>37</v>
      </c>
      <c r="I8" s="112" t="s">
        <v>252</v>
      </c>
    </row>
    <row r="9" spans="1:9" ht="20.25" customHeight="1">
      <c r="A9" s="60">
        <v>1</v>
      </c>
      <c r="B9" s="60">
        <v>0</v>
      </c>
      <c r="C9" s="60">
        <v>1</v>
      </c>
      <c r="D9" s="60">
        <v>1</v>
      </c>
      <c r="E9" s="60" t="s">
        <v>34</v>
      </c>
      <c r="F9" s="60" t="s">
        <v>157</v>
      </c>
      <c r="G9" s="60">
        <v>1</v>
      </c>
      <c r="H9" s="60">
        <v>1</v>
      </c>
      <c r="I9" s="49">
        <v>52802</v>
      </c>
    </row>
    <row r="10" spans="1:9" ht="20.25" customHeight="1">
      <c r="A10" s="8">
        <v>1</v>
      </c>
      <c r="B10" s="8">
        <v>0</v>
      </c>
      <c r="C10" s="8">
        <v>2</v>
      </c>
      <c r="D10" s="8">
        <v>1</v>
      </c>
      <c r="E10" s="8" t="s">
        <v>34</v>
      </c>
      <c r="F10" s="8" t="s">
        <v>157</v>
      </c>
      <c r="G10" s="24">
        <v>2</v>
      </c>
      <c r="H10" s="24">
        <v>1</v>
      </c>
      <c r="I10" s="22">
        <v>39636</v>
      </c>
    </row>
    <row r="11" spans="1:9" ht="20.25" customHeight="1">
      <c r="A11" s="8">
        <v>1</v>
      </c>
      <c r="B11" s="8">
        <v>0</v>
      </c>
      <c r="C11" s="8">
        <v>3</v>
      </c>
      <c r="D11" s="8">
        <v>1</v>
      </c>
      <c r="E11" s="8" t="s">
        <v>34</v>
      </c>
      <c r="F11" s="8" t="s">
        <v>157</v>
      </c>
      <c r="G11" s="24">
        <v>3</v>
      </c>
      <c r="H11" s="24">
        <v>1</v>
      </c>
      <c r="I11" s="22">
        <v>19953</v>
      </c>
    </row>
    <row r="12" spans="1:9" ht="20.25" customHeight="1" thickBot="1">
      <c r="A12" s="37">
        <v>1</v>
      </c>
      <c r="B12" s="37">
        <v>0</v>
      </c>
      <c r="C12" s="37">
        <v>4</v>
      </c>
      <c r="D12" s="37">
        <v>1</v>
      </c>
      <c r="E12" s="37" t="s">
        <v>34</v>
      </c>
      <c r="F12" s="37" t="s">
        <v>157</v>
      </c>
      <c r="G12" s="25">
        <v>4</v>
      </c>
      <c r="H12" s="25">
        <v>1</v>
      </c>
      <c r="I12" s="22">
        <v>9149</v>
      </c>
    </row>
    <row r="13" spans="1:9" ht="20.25" customHeight="1" thickTop="1">
      <c r="A13" s="8">
        <v>2</v>
      </c>
      <c r="B13" s="8">
        <v>0</v>
      </c>
      <c r="C13" s="8">
        <v>1</v>
      </c>
      <c r="D13" s="8">
        <v>1</v>
      </c>
      <c r="E13" s="8" t="s">
        <v>35</v>
      </c>
      <c r="F13" s="8" t="s">
        <v>157</v>
      </c>
      <c r="G13" s="8">
        <v>1</v>
      </c>
      <c r="H13" s="8">
        <v>1</v>
      </c>
      <c r="I13" s="22">
        <v>36961</v>
      </c>
    </row>
    <row r="14" spans="1:9" ht="20.25" customHeight="1">
      <c r="A14" s="8">
        <v>2</v>
      </c>
      <c r="B14" s="8">
        <v>0</v>
      </c>
      <c r="C14" s="8">
        <v>2</v>
      </c>
      <c r="D14" s="8">
        <v>1</v>
      </c>
      <c r="E14" s="8" t="s">
        <v>35</v>
      </c>
      <c r="F14" s="8" t="s">
        <v>157</v>
      </c>
      <c r="G14" s="24">
        <v>2</v>
      </c>
      <c r="H14" s="24">
        <v>1</v>
      </c>
      <c r="I14" s="22">
        <v>27745</v>
      </c>
    </row>
    <row r="15" spans="1:9" ht="20.25" customHeight="1">
      <c r="A15" s="8">
        <v>2</v>
      </c>
      <c r="B15" s="8">
        <v>0</v>
      </c>
      <c r="C15" s="8">
        <v>3</v>
      </c>
      <c r="D15" s="8">
        <v>1</v>
      </c>
      <c r="E15" s="8" t="s">
        <v>35</v>
      </c>
      <c r="F15" s="8" t="s">
        <v>157</v>
      </c>
      <c r="G15" s="24">
        <v>3</v>
      </c>
      <c r="H15" s="24">
        <v>1</v>
      </c>
      <c r="I15" s="22">
        <v>13967</v>
      </c>
    </row>
    <row r="16" spans="1:9" ht="18.75" customHeight="1" thickBot="1">
      <c r="A16" s="37">
        <v>2</v>
      </c>
      <c r="B16" s="37">
        <v>0</v>
      </c>
      <c r="C16" s="37">
        <v>4</v>
      </c>
      <c r="D16" s="37">
        <v>1</v>
      </c>
      <c r="E16" s="37" t="s">
        <v>35</v>
      </c>
      <c r="F16" s="37" t="s">
        <v>157</v>
      </c>
      <c r="G16" s="25">
        <v>4</v>
      </c>
      <c r="H16" s="25">
        <v>1</v>
      </c>
      <c r="I16" s="23">
        <v>6404</v>
      </c>
    </row>
    <row r="17" spans="1:9" ht="20.25" customHeight="1" thickTop="1">
      <c r="A17" s="8">
        <v>3</v>
      </c>
      <c r="B17" s="8">
        <v>0</v>
      </c>
      <c r="C17" s="8">
        <v>1</v>
      </c>
      <c r="D17" s="8">
        <v>1</v>
      </c>
      <c r="E17" s="24" t="s">
        <v>193</v>
      </c>
      <c r="F17" s="8" t="s">
        <v>157</v>
      </c>
      <c r="G17" s="24">
        <v>1</v>
      </c>
      <c r="H17" s="24">
        <v>1</v>
      </c>
      <c r="I17" s="22">
        <v>20450</v>
      </c>
    </row>
    <row r="18" spans="1:9" ht="20.25" customHeight="1">
      <c r="A18" s="8">
        <v>3</v>
      </c>
      <c r="B18" s="8">
        <v>0</v>
      </c>
      <c r="C18" s="8">
        <v>2</v>
      </c>
      <c r="D18" s="8">
        <v>1</v>
      </c>
      <c r="E18" s="24" t="s">
        <v>193</v>
      </c>
      <c r="F18" s="8" t="s">
        <v>157</v>
      </c>
      <c r="G18" s="24">
        <v>2</v>
      </c>
      <c r="H18" s="24">
        <v>1</v>
      </c>
      <c r="I18" s="22">
        <v>17972</v>
      </c>
    </row>
    <row r="19" spans="1:9" ht="17.25" customHeight="1" thickBot="1">
      <c r="A19" s="37">
        <v>3</v>
      </c>
      <c r="B19" s="37">
        <v>0</v>
      </c>
      <c r="C19" s="37">
        <v>3</v>
      </c>
      <c r="D19" s="37">
        <v>1</v>
      </c>
      <c r="E19" s="25" t="s">
        <v>193</v>
      </c>
      <c r="F19" s="37" t="s">
        <v>157</v>
      </c>
      <c r="G19" s="25">
        <v>3</v>
      </c>
      <c r="H19" s="25">
        <v>1</v>
      </c>
      <c r="I19" s="23">
        <v>17972</v>
      </c>
    </row>
    <row r="20" spans="1:9" ht="20.25" customHeight="1" thickTop="1">
      <c r="A20" s="8">
        <v>5</v>
      </c>
      <c r="B20" s="8">
        <v>0</v>
      </c>
      <c r="C20" s="8">
        <v>1</v>
      </c>
      <c r="D20" s="8">
        <v>1</v>
      </c>
      <c r="E20" s="24" t="s">
        <v>194</v>
      </c>
      <c r="F20" s="8" t="s">
        <v>157</v>
      </c>
      <c r="G20" s="24">
        <v>1</v>
      </c>
      <c r="H20" s="24">
        <v>1</v>
      </c>
      <c r="I20" s="22">
        <v>118761</v>
      </c>
    </row>
    <row r="21" spans="1:9" ht="20.25" customHeight="1">
      <c r="A21" s="8">
        <v>5</v>
      </c>
      <c r="B21" s="8">
        <v>0</v>
      </c>
      <c r="C21" s="8">
        <v>2</v>
      </c>
      <c r="D21" s="8">
        <v>1</v>
      </c>
      <c r="E21" s="24" t="s">
        <v>194</v>
      </c>
      <c r="F21" s="8" t="s">
        <v>157</v>
      </c>
      <c r="G21" s="24">
        <v>2</v>
      </c>
      <c r="H21" s="24">
        <v>1</v>
      </c>
      <c r="I21" s="22">
        <v>100000</v>
      </c>
    </row>
    <row r="22" spans="1:9" ht="18" customHeight="1" thickBot="1">
      <c r="A22" s="37">
        <v>5</v>
      </c>
      <c r="B22" s="37">
        <v>0</v>
      </c>
      <c r="C22" s="37">
        <v>3</v>
      </c>
      <c r="D22" s="37">
        <v>1</v>
      </c>
      <c r="E22" s="25" t="s">
        <v>194</v>
      </c>
      <c r="F22" s="37" t="s">
        <v>157</v>
      </c>
      <c r="G22" s="25">
        <v>3</v>
      </c>
      <c r="H22" s="25">
        <v>1</v>
      </c>
      <c r="I22" s="23">
        <v>20963</v>
      </c>
    </row>
    <row r="23" spans="1:9" ht="20.25" customHeight="1" thickTop="1">
      <c r="A23" s="8">
        <v>7</v>
      </c>
      <c r="B23" s="8">
        <v>0</v>
      </c>
      <c r="C23" s="8">
        <v>1</v>
      </c>
      <c r="D23" s="8">
        <v>1</v>
      </c>
      <c r="E23" s="24" t="s">
        <v>36</v>
      </c>
      <c r="F23" s="8" t="s">
        <v>157</v>
      </c>
      <c r="G23" s="24">
        <v>1</v>
      </c>
      <c r="H23" s="24">
        <v>1</v>
      </c>
      <c r="I23" s="22">
        <v>7319</v>
      </c>
    </row>
    <row r="24" spans="1:9" ht="20.25" customHeight="1">
      <c r="A24" s="8">
        <v>7</v>
      </c>
      <c r="B24" s="8">
        <v>0</v>
      </c>
      <c r="C24" s="8">
        <v>2</v>
      </c>
      <c r="D24" s="8">
        <v>1</v>
      </c>
      <c r="E24" s="24" t="s">
        <v>36</v>
      </c>
      <c r="F24" s="8" t="s">
        <v>157</v>
      </c>
      <c r="G24" s="24">
        <v>2</v>
      </c>
      <c r="H24" s="24">
        <v>1</v>
      </c>
      <c r="I24" s="22">
        <v>5855</v>
      </c>
    </row>
    <row r="25" spans="1:9" ht="20.25" customHeight="1">
      <c r="A25" s="8">
        <v>7</v>
      </c>
      <c r="B25" s="8">
        <v>0</v>
      </c>
      <c r="C25" s="8">
        <v>3</v>
      </c>
      <c r="D25" s="8">
        <v>1</v>
      </c>
      <c r="E25" s="24" t="s">
        <v>36</v>
      </c>
      <c r="F25" s="8" t="s">
        <v>157</v>
      </c>
      <c r="G25" s="24">
        <v>3</v>
      </c>
      <c r="H25" s="24">
        <v>1</v>
      </c>
      <c r="I25" s="22">
        <v>4684</v>
      </c>
    </row>
    <row r="26" spans="1:9" ht="20.25" customHeight="1">
      <c r="A26" s="8">
        <v>7</v>
      </c>
      <c r="B26" s="8">
        <v>0</v>
      </c>
      <c r="C26" s="8">
        <v>4</v>
      </c>
      <c r="D26" s="8">
        <v>1</v>
      </c>
      <c r="E26" s="24" t="s">
        <v>36</v>
      </c>
      <c r="F26" s="8" t="s">
        <v>157</v>
      </c>
      <c r="G26" s="24">
        <v>4</v>
      </c>
      <c r="H26" s="24">
        <v>1</v>
      </c>
      <c r="I26" s="22">
        <v>3747</v>
      </c>
    </row>
    <row r="27" spans="1:9" ht="15.75" customHeight="1" thickBot="1">
      <c r="A27" s="37">
        <v>7</v>
      </c>
      <c r="B27" s="37">
        <v>0</v>
      </c>
      <c r="C27" s="37">
        <v>5</v>
      </c>
      <c r="D27" s="37">
        <v>1</v>
      </c>
      <c r="E27" s="25" t="s">
        <v>36</v>
      </c>
      <c r="F27" s="37" t="s">
        <v>157</v>
      </c>
      <c r="G27" s="25">
        <v>5</v>
      </c>
      <c r="H27" s="25">
        <v>1</v>
      </c>
      <c r="I27" s="23">
        <v>2500</v>
      </c>
    </row>
    <row r="28" spans="1:9" ht="20.25" customHeight="1" thickTop="1">
      <c r="A28" s="8">
        <v>8</v>
      </c>
      <c r="B28" s="8">
        <v>0</v>
      </c>
      <c r="C28" s="8">
        <v>1</v>
      </c>
      <c r="D28" s="8">
        <v>1</v>
      </c>
      <c r="E28" s="24" t="s">
        <v>38</v>
      </c>
      <c r="F28" s="8" t="s">
        <v>157</v>
      </c>
      <c r="G28" s="24">
        <v>1</v>
      </c>
      <c r="H28" s="24">
        <v>1</v>
      </c>
      <c r="I28" s="22">
        <v>1571</v>
      </c>
    </row>
    <row r="29" spans="1:9" ht="20.25" customHeight="1">
      <c r="A29" s="8">
        <v>8</v>
      </c>
      <c r="B29" s="8">
        <v>0</v>
      </c>
      <c r="C29" s="8">
        <v>2</v>
      </c>
      <c r="D29" s="8">
        <v>1</v>
      </c>
      <c r="E29" s="24" t="s">
        <v>38</v>
      </c>
      <c r="F29" s="8" t="s">
        <v>157</v>
      </c>
      <c r="G29" s="24">
        <v>2</v>
      </c>
      <c r="H29" s="24">
        <v>1</v>
      </c>
      <c r="I29" s="22">
        <v>1284</v>
      </c>
    </row>
    <row r="30" spans="1:9" ht="20.25" customHeight="1">
      <c r="A30" s="8">
        <v>8</v>
      </c>
      <c r="B30" s="8">
        <v>0</v>
      </c>
      <c r="C30" s="8">
        <v>3</v>
      </c>
      <c r="D30" s="8">
        <v>1</v>
      </c>
      <c r="E30" s="24" t="s">
        <v>38</v>
      </c>
      <c r="F30" s="8" t="s">
        <v>157</v>
      </c>
      <c r="G30" s="24">
        <v>3</v>
      </c>
      <c r="H30" s="24">
        <v>1</v>
      </c>
      <c r="I30" s="22">
        <v>1114</v>
      </c>
    </row>
    <row r="31" spans="1:9" ht="20.25" customHeight="1">
      <c r="A31" s="8">
        <v>8</v>
      </c>
      <c r="B31" s="8">
        <v>0</v>
      </c>
      <c r="C31" s="8">
        <v>4</v>
      </c>
      <c r="D31" s="8">
        <v>1</v>
      </c>
      <c r="E31" s="24" t="s">
        <v>38</v>
      </c>
      <c r="F31" s="8" t="s">
        <v>157</v>
      </c>
      <c r="G31" s="24">
        <v>4</v>
      </c>
      <c r="H31" s="24">
        <v>1</v>
      </c>
      <c r="I31" s="22">
        <v>395</v>
      </c>
    </row>
    <row r="32" spans="1:9" ht="20.25" customHeight="1">
      <c r="A32" s="8">
        <v>8</v>
      </c>
      <c r="B32" s="8">
        <v>0</v>
      </c>
      <c r="C32" s="8">
        <v>5</v>
      </c>
      <c r="D32" s="8">
        <v>1</v>
      </c>
      <c r="E32" s="24" t="s">
        <v>38</v>
      </c>
      <c r="F32" s="8" t="s">
        <v>157</v>
      </c>
      <c r="G32" s="24">
        <v>5</v>
      </c>
      <c r="H32" s="24">
        <v>1</v>
      </c>
      <c r="I32" s="22">
        <v>250</v>
      </c>
    </row>
    <row r="33" spans="1:9" ht="20.25" customHeight="1">
      <c r="A33" s="8">
        <v>8</v>
      </c>
      <c r="B33" s="8">
        <v>0</v>
      </c>
      <c r="C33" s="8">
        <v>6</v>
      </c>
      <c r="D33" s="8">
        <v>1</v>
      </c>
      <c r="E33" s="24" t="s">
        <v>38</v>
      </c>
      <c r="F33" s="8" t="s">
        <v>157</v>
      </c>
      <c r="G33" s="24">
        <v>6</v>
      </c>
      <c r="H33" s="24">
        <v>1</v>
      </c>
      <c r="I33" s="22">
        <v>100</v>
      </c>
    </row>
    <row r="34" spans="1:9" ht="16.5" customHeight="1" thickBot="1">
      <c r="A34" s="37">
        <v>8</v>
      </c>
      <c r="B34" s="37">
        <v>0</v>
      </c>
      <c r="C34" s="37">
        <v>7</v>
      </c>
      <c r="D34" s="37">
        <v>1</v>
      </c>
      <c r="E34" s="25" t="s">
        <v>38</v>
      </c>
      <c r="F34" s="37" t="s">
        <v>157</v>
      </c>
      <c r="G34" s="25">
        <v>7</v>
      </c>
      <c r="H34" s="25">
        <v>1</v>
      </c>
      <c r="I34" s="23">
        <v>75</v>
      </c>
    </row>
    <row r="35" spans="1:9" ht="20.25" customHeight="1" thickTop="1">
      <c r="A35" s="44">
        <v>9</v>
      </c>
      <c r="B35" s="44">
        <v>0</v>
      </c>
      <c r="C35" s="44">
        <v>1</v>
      </c>
      <c r="D35" s="44">
        <v>1</v>
      </c>
      <c r="E35" s="45" t="s">
        <v>234</v>
      </c>
      <c r="F35" s="44" t="s">
        <v>157</v>
      </c>
      <c r="G35" s="45">
        <v>1</v>
      </c>
      <c r="H35" s="45">
        <v>1</v>
      </c>
      <c r="I35" s="108">
        <v>200000</v>
      </c>
    </row>
    <row r="36" spans="1:9" ht="20.25" customHeight="1">
      <c r="A36" s="8">
        <v>9</v>
      </c>
      <c r="B36" s="8">
        <v>0</v>
      </c>
      <c r="C36" s="8">
        <v>1</v>
      </c>
      <c r="D36" s="8">
        <v>1</v>
      </c>
      <c r="E36" s="24" t="s">
        <v>39</v>
      </c>
      <c r="F36" s="44" t="s">
        <v>157</v>
      </c>
      <c r="G36" s="24">
        <v>1</v>
      </c>
      <c r="H36" s="24" t="s">
        <v>260</v>
      </c>
      <c r="I36" s="22" t="s">
        <v>237</v>
      </c>
    </row>
    <row r="37" spans="1:9" ht="20.25" customHeight="1">
      <c r="A37" s="8">
        <v>9</v>
      </c>
      <c r="B37" s="8">
        <v>0</v>
      </c>
      <c r="C37" s="8">
        <v>2</v>
      </c>
      <c r="D37" s="8">
        <v>1</v>
      </c>
      <c r="E37" s="24" t="s">
        <v>39</v>
      </c>
      <c r="F37" s="44" t="s">
        <v>157</v>
      </c>
      <c r="G37" s="24">
        <v>2</v>
      </c>
      <c r="H37" s="24" t="s">
        <v>260</v>
      </c>
      <c r="I37" s="22" t="s">
        <v>237</v>
      </c>
    </row>
    <row r="38" spans="1:9" ht="20.25" customHeight="1">
      <c r="A38" s="8">
        <v>9</v>
      </c>
      <c r="B38" s="8">
        <v>0</v>
      </c>
      <c r="C38" s="8">
        <v>3</v>
      </c>
      <c r="D38" s="8">
        <v>1</v>
      </c>
      <c r="E38" s="24" t="s">
        <v>39</v>
      </c>
      <c r="F38" s="44" t="s">
        <v>157</v>
      </c>
      <c r="G38" s="24">
        <v>3</v>
      </c>
      <c r="H38" s="24" t="s">
        <v>260</v>
      </c>
      <c r="I38" s="22" t="s">
        <v>237</v>
      </c>
    </row>
    <row r="39" spans="1:9" ht="20.25" customHeight="1" thickBot="1">
      <c r="A39" s="37">
        <v>9</v>
      </c>
      <c r="B39" s="37">
        <v>0</v>
      </c>
      <c r="C39" s="37">
        <v>4</v>
      </c>
      <c r="D39" s="37">
        <v>1</v>
      </c>
      <c r="E39" s="25" t="s">
        <v>39</v>
      </c>
      <c r="F39" s="37" t="s">
        <v>157</v>
      </c>
      <c r="G39" s="25">
        <v>4</v>
      </c>
      <c r="H39" s="25" t="s">
        <v>260</v>
      </c>
      <c r="I39" s="23" t="s">
        <v>237</v>
      </c>
    </row>
    <row r="40" spans="1:9" ht="20.25" customHeight="1" thickTop="1">
      <c r="A40" s="51">
        <v>0</v>
      </c>
      <c r="B40" s="51">
        <v>0</v>
      </c>
      <c r="C40" s="51">
        <v>1</v>
      </c>
      <c r="D40" s="51">
        <v>3</v>
      </c>
      <c r="E40" s="52" t="s">
        <v>251</v>
      </c>
      <c r="F40" s="51" t="s">
        <v>157</v>
      </c>
      <c r="G40" s="52">
        <v>1</v>
      </c>
      <c r="H40" s="52">
        <v>1</v>
      </c>
      <c r="I40" s="53">
        <v>250000</v>
      </c>
    </row>
    <row r="41" spans="1:9" ht="13.5">
      <c r="A41" s="327" t="s">
        <v>291</v>
      </c>
      <c r="B41" s="328"/>
      <c r="C41" s="328"/>
      <c r="D41" s="328"/>
      <c r="E41" s="328"/>
      <c r="F41" s="328"/>
      <c r="G41" s="328"/>
      <c r="H41" s="328"/>
      <c r="I41" s="329"/>
    </row>
    <row r="42" spans="1:9" ht="13.5">
      <c r="A42" s="330"/>
      <c r="B42" s="331"/>
      <c r="C42" s="331"/>
      <c r="D42" s="331"/>
      <c r="E42" s="331"/>
      <c r="F42" s="331"/>
      <c r="G42" s="331"/>
      <c r="H42" s="331"/>
      <c r="I42" s="332"/>
    </row>
    <row r="43" spans="1:9" ht="13.5">
      <c r="A43" s="330"/>
      <c r="B43" s="331"/>
      <c r="C43" s="331"/>
      <c r="D43" s="331"/>
      <c r="E43" s="331"/>
      <c r="F43" s="331"/>
      <c r="G43" s="331"/>
      <c r="H43" s="331"/>
      <c r="I43" s="332"/>
    </row>
    <row r="44" spans="1:9" ht="4.5" customHeight="1">
      <c r="A44" s="333"/>
      <c r="B44" s="334"/>
      <c r="C44" s="334"/>
      <c r="D44" s="334"/>
      <c r="E44" s="334"/>
      <c r="F44" s="334"/>
      <c r="G44" s="334"/>
      <c r="H44" s="334"/>
      <c r="I44" s="335"/>
    </row>
    <row r="45" spans="1:9" ht="14.25">
      <c r="A45" s="113" t="s">
        <v>264</v>
      </c>
      <c r="B45" s="43"/>
      <c r="C45" s="43"/>
      <c r="D45" s="43"/>
      <c r="E45" s="43"/>
      <c r="F45" s="43"/>
      <c r="G45" s="43"/>
      <c r="H45" s="43" t="s">
        <v>261</v>
      </c>
      <c r="I45" s="114"/>
    </row>
    <row r="46" spans="1:9" ht="14.25">
      <c r="A46" s="113" t="s">
        <v>285</v>
      </c>
      <c r="B46" s="43"/>
      <c r="C46" s="43"/>
      <c r="D46" s="43"/>
      <c r="E46" s="43"/>
      <c r="F46" s="43"/>
      <c r="G46" s="43"/>
      <c r="H46" s="43" t="s">
        <v>262</v>
      </c>
      <c r="I46" s="114"/>
    </row>
    <row r="47" spans="1:9" ht="14.25">
      <c r="A47" s="420" t="s">
        <v>286</v>
      </c>
      <c r="B47" s="420"/>
      <c r="C47" s="420"/>
      <c r="D47" s="420"/>
      <c r="E47" s="420"/>
      <c r="F47" s="116"/>
      <c r="G47" s="116"/>
      <c r="H47" s="116" t="s">
        <v>263</v>
      </c>
      <c r="I47" s="117"/>
    </row>
    <row r="48" spans="1:9" ht="6.75" customHeight="1" thickBot="1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5" ht="13.5">
      <c r="A49" s="451"/>
      <c r="B49" s="436"/>
      <c r="C49" s="436"/>
      <c r="D49" s="436"/>
      <c r="E49" s="439"/>
    </row>
    <row r="50" spans="1:5" ht="14.25" thickBot="1">
      <c r="A50" s="452"/>
      <c r="B50" s="441"/>
      <c r="C50" s="441"/>
      <c r="D50" s="441"/>
      <c r="E50" s="444"/>
    </row>
    <row r="58" ht="13.5">
      <c r="I58" s="89"/>
    </row>
  </sheetData>
  <sheetProtection/>
  <mergeCells count="14">
    <mergeCell ref="D3:D7"/>
    <mergeCell ref="E7:I7"/>
    <mergeCell ref="E3:I3"/>
    <mergeCell ref="E6:I6"/>
    <mergeCell ref="A8:D8"/>
    <mergeCell ref="E4:I4"/>
    <mergeCell ref="A41:I43"/>
    <mergeCell ref="A44:I44"/>
    <mergeCell ref="A1:I1"/>
    <mergeCell ref="A2:I2"/>
    <mergeCell ref="E5:I5"/>
    <mergeCell ref="A3:A7"/>
    <mergeCell ref="B3:B7"/>
    <mergeCell ref="C3:C7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25">
      <selection activeCell="A49" sqref="A49:E50"/>
    </sheetView>
  </sheetViews>
  <sheetFormatPr defaultColWidth="11.421875" defaultRowHeight="12.75"/>
  <cols>
    <col min="1" max="1" width="5.28125" style="7" customWidth="1"/>
    <col min="2" max="2" width="6.28125" style="7" customWidth="1"/>
    <col min="3" max="4" width="5.28125" style="7" customWidth="1"/>
    <col min="5" max="5" width="25.8515625" style="7" customWidth="1"/>
    <col min="6" max="6" width="13.57421875" style="7" customWidth="1"/>
    <col min="7" max="8" width="11.421875" style="7" customWidth="1"/>
    <col min="9" max="9" width="14.28125" style="7" customWidth="1"/>
    <col min="10" max="16384" width="11.421875" style="7" customWidth="1"/>
  </cols>
  <sheetData>
    <row r="1" spans="1:9" ht="19.5" customHeight="1">
      <c r="A1" s="162" t="s">
        <v>253</v>
      </c>
      <c r="B1" s="163"/>
      <c r="C1" s="163"/>
      <c r="D1" s="163"/>
      <c r="E1" s="163"/>
      <c r="F1" s="163"/>
      <c r="G1" s="163"/>
      <c r="H1" s="163"/>
      <c r="I1" s="164"/>
    </row>
    <row r="2" spans="1:9" ht="19.5" customHeight="1" thickBot="1">
      <c r="A2" s="165" t="s">
        <v>313</v>
      </c>
      <c r="B2" s="166"/>
      <c r="C2" s="166"/>
      <c r="D2" s="166"/>
      <c r="E2" s="166"/>
      <c r="F2" s="166"/>
      <c r="G2" s="166"/>
      <c r="H2" s="166"/>
      <c r="I2" s="167"/>
    </row>
    <row r="3" spans="1:9" ht="18.75" customHeight="1">
      <c r="A3" s="351" t="s">
        <v>191</v>
      </c>
      <c r="B3" s="364" t="s">
        <v>61</v>
      </c>
      <c r="C3" s="361" t="s">
        <v>33</v>
      </c>
      <c r="D3" s="262" t="s">
        <v>9</v>
      </c>
      <c r="E3" s="367"/>
      <c r="F3" s="349"/>
      <c r="G3" s="349"/>
      <c r="H3" s="349"/>
      <c r="I3" s="350"/>
    </row>
    <row r="4" spans="1:9" ht="16.5" customHeight="1">
      <c r="A4" s="352"/>
      <c r="B4" s="365"/>
      <c r="C4" s="362"/>
      <c r="D4" s="263"/>
      <c r="E4" s="232" t="s">
        <v>192</v>
      </c>
      <c r="F4" s="233"/>
      <c r="G4" s="233"/>
      <c r="H4" s="233"/>
      <c r="I4" s="234"/>
    </row>
    <row r="5" spans="1:9" ht="18.75" customHeight="1">
      <c r="A5" s="352"/>
      <c r="B5" s="365"/>
      <c r="C5" s="362"/>
      <c r="D5" s="263"/>
      <c r="E5" s="232" t="s">
        <v>195</v>
      </c>
      <c r="F5" s="233"/>
      <c r="G5" s="233"/>
      <c r="H5" s="233"/>
      <c r="I5" s="234"/>
    </row>
    <row r="6" spans="1:9" ht="16.5" customHeight="1">
      <c r="A6" s="352"/>
      <c r="B6" s="365"/>
      <c r="C6" s="362"/>
      <c r="D6" s="263"/>
      <c r="E6" s="232"/>
      <c r="F6" s="233"/>
      <c r="G6" s="233"/>
      <c r="H6" s="233"/>
      <c r="I6" s="234"/>
    </row>
    <row r="7" spans="1:9" ht="6" customHeight="1" thickBot="1">
      <c r="A7" s="353"/>
      <c r="B7" s="366"/>
      <c r="C7" s="363"/>
      <c r="D7" s="264"/>
      <c r="E7" s="370"/>
      <c r="F7" s="346"/>
      <c r="G7" s="346"/>
      <c r="H7" s="346"/>
      <c r="I7" s="347"/>
    </row>
    <row r="8" spans="1:9" ht="29.25" customHeight="1" thickBot="1">
      <c r="A8" s="368" t="s">
        <v>12</v>
      </c>
      <c r="B8" s="369"/>
      <c r="C8" s="369"/>
      <c r="D8" s="369"/>
      <c r="E8" s="141" t="s">
        <v>191</v>
      </c>
      <c r="F8" s="142" t="s">
        <v>61</v>
      </c>
      <c r="G8" s="141" t="s">
        <v>33</v>
      </c>
      <c r="H8" s="143" t="s">
        <v>37</v>
      </c>
      <c r="I8" s="144" t="s">
        <v>252</v>
      </c>
    </row>
    <row r="9" spans="1:9" ht="16.5" customHeight="1">
      <c r="A9" s="60">
        <v>1</v>
      </c>
      <c r="B9" s="60">
        <v>1</v>
      </c>
      <c r="C9" s="60">
        <v>1</v>
      </c>
      <c r="D9" s="60">
        <v>1</v>
      </c>
      <c r="E9" s="140" t="s">
        <v>34</v>
      </c>
      <c r="F9" s="60" t="s">
        <v>158</v>
      </c>
      <c r="G9" s="60">
        <v>1</v>
      </c>
      <c r="H9" s="60">
        <v>1</v>
      </c>
      <c r="I9" s="49">
        <v>52802</v>
      </c>
    </row>
    <row r="10" spans="1:9" ht="16.5" customHeight="1">
      <c r="A10" s="8">
        <v>1</v>
      </c>
      <c r="B10" s="8">
        <v>1</v>
      </c>
      <c r="C10" s="8">
        <v>2</v>
      </c>
      <c r="D10" s="8">
        <v>1</v>
      </c>
      <c r="E10" s="38" t="s">
        <v>34</v>
      </c>
      <c r="F10" s="8" t="s">
        <v>158</v>
      </c>
      <c r="G10" s="24">
        <v>2</v>
      </c>
      <c r="H10" s="8">
        <v>1</v>
      </c>
      <c r="I10" s="22">
        <v>39636</v>
      </c>
    </row>
    <row r="11" spans="1:9" ht="16.5" customHeight="1">
      <c r="A11" s="8">
        <v>1</v>
      </c>
      <c r="B11" s="8">
        <v>1</v>
      </c>
      <c r="C11" s="8">
        <v>3</v>
      </c>
      <c r="D11" s="8">
        <v>1</v>
      </c>
      <c r="E11" s="38" t="s">
        <v>34</v>
      </c>
      <c r="F11" s="8" t="s">
        <v>158</v>
      </c>
      <c r="G11" s="24">
        <v>3</v>
      </c>
      <c r="H11" s="8">
        <v>1</v>
      </c>
      <c r="I11" s="22">
        <v>19953</v>
      </c>
    </row>
    <row r="12" spans="1:9" ht="16.5" customHeight="1">
      <c r="A12" s="8">
        <v>1</v>
      </c>
      <c r="B12" s="8">
        <v>1</v>
      </c>
      <c r="C12" s="8">
        <v>4</v>
      </c>
      <c r="D12" s="8">
        <v>1</v>
      </c>
      <c r="E12" s="38" t="s">
        <v>34</v>
      </c>
      <c r="F12" s="8" t="s">
        <v>158</v>
      </c>
      <c r="G12" s="24">
        <v>4</v>
      </c>
      <c r="H12" s="8">
        <v>1</v>
      </c>
      <c r="I12" s="22">
        <v>9149</v>
      </c>
    </row>
    <row r="13" spans="1:9" ht="3.75" customHeight="1">
      <c r="A13" s="200"/>
      <c r="B13" s="200"/>
      <c r="C13" s="200"/>
      <c r="D13" s="200"/>
      <c r="E13" s="200"/>
      <c r="F13" s="200"/>
      <c r="G13" s="200"/>
      <c r="H13" s="200"/>
      <c r="I13" s="200"/>
    </row>
    <row r="14" spans="1:9" ht="15.75" customHeight="1">
      <c r="A14" s="8">
        <v>2</v>
      </c>
      <c r="B14" s="8">
        <v>1</v>
      </c>
      <c r="C14" s="8">
        <v>1</v>
      </c>
      <c r="D14" s="8">
        <v>1</v>
      </c>
      <c r="E14" s="38" t="s">
        <v>35</v>
      </c>
      <c r="F14" s="8" t="s">
        <v>158</v>
      </c>
      <c r="G14" s="8">
        <v>1</v>
      </c>
      <c r="H14" s="8">
        <v>1</v>
      </c>
      <c r="I14" s="22">
        <v>36961</v>
      </c>
    </row>
    <row r="15" spans="1:9" ht="15.75" customHeight="1">
      <c r="A15" s="8">
        <v>2</v>
      </c>
      <c r="B15" s="8">
        <v>1</v>
      </c>
      <c r="C15" s="8">
        <v>2</v>
      </c>
      <c r="D15" s="8">
        <v>1</v>
      </c>
      <c r="E15" s="38" t="s">
        <v>35</v>
      </c>
      <c r="F15" s="8" t="s">
        <v>158</v>
      </c>
      <c r="G15" s="24">
        <v>2</v>
      </c>
      <c r="H15" s="8">
        <v>1</v>
      </c>
      <c r="I15" s="22">
        <v>27745</v>
      </c>
    </row>
    <row r="16" spans="1:9" ht="15.75" customHeight="1">
      <c r="A16" s="8">
        <v>2</v>
      </c>
      <c r="B16" s="8">
        <v>1</v>
      </c>
      <c r="C16" s="8">
        <v>3</v>
      </c>
      <c r="D16" s="8">
        <v>1</v>
      </c>
      <c r="E16" s="38" t="s">
        <v>35</v>
      </c>
      <c r="F16" s="8" t="s">
        <v>158</v>
      </c>
      <c r="G16" s="24">
        <v>3</v>
      </c>
      <c r="H16" s="8">
        <v>1</v>
      </c>
      <c r="I16" s="22">
        <v>13967</v>
      </c>
    </row>
    <row r="17" spans="1:9" ht="15.75" customHeight="1">
      <c r="A17" s="8">
        <v>2</v>
      </c>
      <c r="B17" s="8">
        <v>1</v>
      </c>
      <c r="C17" s="8">
        <v>4</v>
      </c>
      <c r="D17" s="8">
        <v>1</v>
      </c>
      <c r="E17" s="38" t="s">
        <v>35</v>
      </c>
      <c r="F17" s="8" t="s">
        <v>158</v>
      </c>
      <c r="G17" s="24">
        <v>4</v>
      </c>
      <c r="H17" s="8">
        <v>1</v>
      </c>
      <c r="I17" s="22">
        <v>6404</v>
      </c>
    </row>
    <row r="18" spans="1:9" ht="5.25" customHeight="1">
      <c r="A18" s="200"/>
      <c r="B18" s="200"/>
      <c r="C18" s="200"/>
      <c r="D18" s="200"/>
      <c r="E18" s="200"/>
      <c r="F18" s="200"/>
      <c r="G18" s="200"/>
      <c r="H18" s="200"/>
      <c r="I18" s="200"/>
    </row>
    <row r="19" spans="1:9" ht="16.5" customHeight="1">
      <c r="A19" s="8">
        <v>3</v>
      </c>
      <c r="B19" s="8">
        <v>1</v>
      </c>
      <c r="C19" s="8">
        <v>1</v>
      </c>
      <c r="D19" s="8">
        <v>1</v>
      </c>
      <c r="E19" s="39" t="s">
        <v>193</v>
      </c>
      <c r="F19" s="8" t="s">
        <v>158</v>
      </c>
      <c r="G19" s="24">
        <v>1</v>
      </c>
      <c r="H19" s="8">
        <v>1</v>
      </c>
      <c r="I19" s="22">
        <v>20450</v>
      </c>
    </row>
    <row r="20" spans="1:9" ht="16.5" customHeight="1">
      <c r="A20" s="8">
        <v>3</v>
      </c>
      <c r="B20" s="8">
        <v>1</v>
      </c>
      <c r="C20" s="8">
        <v>2</v>
      </c>
      <c r="D20" s="8">
        <v>1</v>
      </c>
      <c r="E20" s="39" t="s">
        <v>193</v>
      </c>
      <c r="F20" s="8" t="s">
        <v>158</v>
      </c>
      <c r="G20" s="24">
        <v>2</v>
      </c>
      <c r="H20" s="8">
        <v>1</v>
      </c>
      <c r="I20" s="22">
        <v>17972</v>
      </c>
    </row>
    <row r="21" spans="1:9" ht="16.5" customHeight="1">
      <c r="A21" s="8">
        <v>3</v>
      </c>
      <c r="B21" s="8">
        <v>1</v>
      </c>
      <c r="C21" s="8">
        <v>3</v>
      </c>
      <c r="D21" s="8">
        <v>1</v>
      </c>
      <c r="E21" s="39" t="s">
        <v>193</v>
      </c>
      <c r="F21" s="8" t="s">
        <v>158</v>
      </c>
      <c r="G21" s="24">
        <v>3</v>
      </c>
      <c r="H21" s="8">
        <v>1</v>
      </c>
      <c r="I21" s="22">
        <v>17972</v>
      </c>
    </row>
    <row r="22" spans="1:9" ht="4.5" customHeight="1">
      <c r="A22" s="200"/>
      <c r="B22" s="200"/>
      <c r="C22" s="200"/>
      <c r="D22" s="200"/>
      <c r="E22" s="200"/>
      <c r="F22" s="200"/>
      <c r="G22" s="200"/>
      <c r="H22" s="200"/>
      <c r="I22" s="200"/>
    </row>
    <row r="23" spans="1:9" ht="16.5" customHeight="1">
      <c r="A23" s="8">
        <v>5</v>
      </c>
      <c r="B23" s="8">
        <v>1</v>
      </c>
      <c r="C23" s="8">
        <v>1</v>
      </c>
      <c r="D23" s="8">
        <v>1</v>
      </c>
      <c r="E23" s="39" t="s">
        <v>194</v>
      </c>
      <c r="F23" s="8" t="s">
        <v>158</v>
      </c>
      <c r="G23" s="24">
        <v>1</v>
      </c>
      <c r="H23" s="8">
        <v>1</v>
      </c>
      <c r="I23" s="22">
        <v>118761</v>
      </c>
    </row>
    <row r="24" spans="1:9" ht="16.5" customHeight="1">
      <c r="A24" s="8">
        <v>5</v>
      </c>
      <c r="B24" s="8">
        <v>1</v>
      </c>
      <c r="C24" s="8">
        <v>2</v>
      </c>
      <c r="D24" s="8">
        <v>1</v>
      </c>
      <c r="E24" s="39" t="s">
        <v>194</v>
      </c>
      <c r="F24" s="8" t="s">
        <v>158</v>
      </c>
      <c r="G24" s="24">
        <v>2</v>
      </c>
      <c r="H24" s="8">
        <v>1</v>
      </c>
      <c r="I24" s="22">
        <v>100000</v>
      </c>
    </row>
    <row r="25" spans="1:9" ht="16.5" customHeight="1">
      <c r="A25" s="8">
        <v>5</v>
      </c>
      <c r="B25" s="8">
        <v>1</v>
      </c>
      <c r="C25" s="8">
        <v>3</v>
      </c>
      <c r="D25" s="8">
        <v>1</v>
      </c>
      <c r="E25" s="39" t="s">
        <v>194</v>
      </c>
      <c r="F25" s="8" t="s">
        <v>158</v>
      </c>
      <c r="G25" s="24">
        <v>3</v>
      </c>
      <c r="H25" s="8">
        <v>1</v>
      </c>
      <c r="I25" s="22">
        <v>20963</v>
      </c>
    </row>
    <row r="26" spans="1:9" ht="4.5" customHeight="1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9" ht="16.5" customHeight="1">
      <c r="A27" s="38">
        <v>7</v>
      </c>
      <c r="B27" s="38">
        <v>1</v>
      </c>
      <c r="C27" s="38">
        <v>1</v>
      </c>
      <c r="D27" s="38">
        <v>1</v>
      </c>
      <c r="E27" s="39" t="s">
        <v>36</v>
      </c>
      <c r="F27" s="38" t="s">
        <v>158</v>
      </c>
      <c r="G27" s="39">
        <v>1</v>
      </c>
      <c r="H27" s="38">
        <v>1</v>
      </c>
      <c r="I27" s="160">
        <v>7319</v>
      </c>
    </row>
    <row r="28" spans="1:9" ht="16.5" customHeight="1">
      <c r="A28" s="38">
        <v>7</v>
      </c>
      <c r="B28" s="38">
        <v>1</v>
      </c>
      <c r="C28" s="38">
        <v>2</v>
      </c>
      <c r="D28" s="38">
        <v>1</v>
      </c>
      <c r="E28" s="39" t="s">
        <v>36</v>
      </c>
      <c r="F28" s="38" t="s">
        <v>158</v>
      </c>
      <c r="G28" s="39">
        <v>2</v>
      </c>
      <c r="H28" s="38">
        <v>1</v>
      </c>
      <c r="I28" s="160">
        <v>5855</v>
      </c>
    </row>
    <row r="29" spans="1:9" ht="16.5" customHeight="1">
      <c r="A29" s="38">
        <v>7</v>
      </c>
      <c r="B29" s="38">
        <v>1</v>
      </c>
      <c r="C29" s="38">
        <v>3</v>
      </c>
      <c r="D29" s="38">
        <v>1</v>
      </c>
      <c r="E29" s="39" t="s">
        <v>36</v>
      </c>
      <c r="F29" s="38" t="s">
        <v>158</v>
      </c>
      <c r="G29" s="39">
        <v>3</v>
      </c>
      <c r="H29" s="38">
        <v>1</v>
      </c>
      <c r="I29" s="160">
        <v>4684</v>
      </c>
    </row>
    <row r="30" spans="1:9" ht="16.5" customHeight="1">
      <c r="A30" s="38">
        <v>7</v>
      </c>
      <c r="B30" s="38">
        <v>1</v>
      </c>
      <c r="C30" s="38">
        <v>4</v>
      </c>
      <c r="D30" s="38">
        <v>1</v>
      </c>
      <c r="E30" s="39" t="s">
        <v>36</v>
      </c>
      <c r="F30" s="38" t="s">
        <v>158</v>
      </c>
      <c r="G30" s="39">
        <v>4</v>
      </c>
      <c r="H30" s="38">
        <v>1</v>
      </c>
      <c r="I30" s="160">
        <v>3747</v>
      </c>
    </row>
    <row r="31" spans="1:9" ht="16.5" customHeight="1">
      <c r="A31" s="38">
        <v>7</v>
      </c>
      <c r="B31" s="38">
        <v>1</v>
      </c>
      <c r="C31" s="38">
        <v>5</v>
      </c>
      <c r="D31" s="38">
        <v>1</v>
      </c>
      <c r="E31" s="39" t="s">
        <v>36</v>
      </c>
      <c r="F31" s="38" t="s">
        <v>158</v>
      </c>
      <c r="G31" s="39">
        <v>5</v>
      </c>
      <c r="H31" s="38">
        <v>1</v>
      </c>
      <c r="I31" s="160">
        <v>2500</v>
      </c>
    </row>
    <row r="32" spans="1:9" ht="5.25" customHeight="1">
      <c r="A32" s="360"/>
      <c r="B32" s="360"/>
      <c r="C32" s="360"/>
      <c r="D32" s="360"/>
      <c r="E32" s="360"/>
      <c r="F32" s="360"/>
      <c r="G32" s="360"/>
      <c r="H32" s="360"/>
      <c r="I32" s="360"/>
    </row>
    <row r="33" spans="1:9" ht="16.5" customHeight="1">
      <c r="A33" s="8">
        <v>8</v>
      </c>
      <c r="B33" s="46">
        <v>1</v>
      </c>
      <c r="C33" s="8">
        <v>1</v>
      </c>
      <c r="D33" s="8">
        <v>1</v>
      </c>
      <c r="E33" s="39" t="s">
        <v>38</v>
      </c>
      <c r="F33" s="38" t="s">
        <v>158</v>
      </c>
      <c r="G33" s="24">
        <v>1</v>
      </c>
      <c r="H33" s="8">
        <v>1</v>
      </c>
      <c r="I33" s="22">
        <v>1571</v>
      </c>
    </row>
    <row r="34" spans="1:9" ht="16.5" customHeight="1">
      <c r="A34" s="8">
        <v>8</v>
      </c>
      <c r="B34" s="46">
        <v>1</v>
      </c>
      <c r="C34" s="8">
        <v>2</v>
      </c>
      <c r="D34" s="8">
        <v>1</v>
      </c>
      <c r="E34" s="39" t="s">
        <v>38</v>
      </c>
      <c r="F34" s="38" t="s">
        <v>158</v>
      </c>
      <c r="G34" s="24">
        <v>2</v>
      </c>
      <c r="H34" s="8">
        <v>1</v>
      </c>
      <c r="I34" s="22">
        <v>1284</v>
      </c>
    </row>
    <row r="35" spans="1:9" ht="16.5" customHeight="1">
      <c r="A35" s="8">
        <v>8</v>
      </c>
      <c r="B35" s="46">
        <v>1</v>
      </c>
      <c r="C35" s="8">
        <v>3</v>
      </c>
      <c r="D35" s="8">
        <v>1</v>
      </c>
      <c r="E35" s="39" t="s">
        <v>38</v>
      </c>
      <c r="F35" s="38" t="s">
        <v>158</v>
      </c>
      <c r="G35" s="24">
        <v>3</v>
      </c>
      <c r="H35" s="8">
        <v>1</v>
      </c>
      <c r="I35" s="22">
        <v>1114</v>
      </c>
    </row>
    <row r="36" spans="1:9" ht="16.5" customHeight="1">
      <c r="A36" s="8">
        <v>8</v>
      </c>
      <c r="B36" s="46">
        <v>1</v>
      </c>
      <c r="C36" s="8">
        <v>4</v>
      </c>
      <c r="D36" s="8">
        <v>1</v>
      </c>
      <c r="E36" s="39" t="s">
        <v>38</v>
      </c>
      <c r="F36" s="38" t="s">
        <v>158</v>
      </c>
      <c r="G36" s="24">
        <v>4</v>
      </c>
      <c r="H36" s="8">
        <v>1</v>
      </c>
      <c r="I36" s="22">
        <v>395</v>
      </c>
    </row>
    <row r="37" spans="1:9" ht="16.5" customHeight="1">
      <c r="A37" s="8">
        <v>8</v>
      </c>
      <c r="B37" s="46">
        <v>1</v>
      </c>
      <c r="C37" s="8">
        <v>5</v>
      </c>
      <c r="D37" s="8">
        <v>1</v>
      </c>
      <c r="E37" s="39" t="s">
        <v>38</v>
      </c>
      <c r="F37" s="38" t="s">
        <v>158</v>
      </c>
      <c r="G37" s="24">
        <v>5</v>
      </c>
      <c r="H37" s="8">
        <v>1</v>
      </c>
      <c r="I37" s="22">
        <v>250</v>
      </c>
    </row>
    <row r="38" spans="1:9" ht="16.5" customHeight="1">
      <c r="A38" s="8">
        <v>8</v>
      </c>
      <c r="B38" s="46">
        <v>1</v>
      </c>
      <c r="C38" s="8">
        <v>6</v>
      </c>
      <c r="D38" s="8">
        <v>1</v>
      </c>
      <c r="E38" s="39" t="s">
        <v>38</v>
      </c>
      <c r="F38" s="38" t="s">
        <v>158</v>
      </c>
      <c r="G38" s="24">
        <v>6</v>
      </c>
      <c r="H38" s="8">
        <v>1</v>
      </c>
      <c r="I38" s="22">
        <v>100</v>
      </c>
    </row>
    <row r="39" spans="1:9" ht="16.5" customHeight="1">
      <c r="A39" s="8">
        <v>8</v>
      </c>
      <c r="B39" s="46">
        <v>1</v>
      </c>
      <c r="C39" s="8">
        <v>7</v>
      </c>
      <c r="D39" s="8">
        <v>1</v>
      </c>
      <c r="E39" s="39" t="s">
        <v>38</v>
      </c>
      <c r="F39" s="38" t="s">
        <v>158</v>
      </c>
      <c r="G39" s="24">
        <v>7</v>
      </c>
      <c r="H39" s="8">
        <v>1</v>
      </c>
      <c r="I39" s="22">
        <v>75</v>
      </c>
    </row>
    <row r="40" spans="1:9" ht="4.5" customHeight="1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6.5" customHeight="1">
      <c r="A41" s="8">
        <v>9</v>
      </c>
      <c r="B41" s="46">
        <v>1</v>
      </c>
      <c r="C41" s="8">
        <v>1</v>
      </c>
      <c r="D41" s="8">
        <v>1</v>
      </c>
      <c r="E41" s="24" t="s">
        <v>39</v>
      </c>
      <c r="F41" s="38" t="s">
        <v>158</v>
      </c>
      <c r="G41" s="24">
        <v>1</v>
      </c>
      <c r="H41" s="24" t="s">
        <v>260</v>
      </c>
      <c r="I41" s="22" t="s">
        <v>237</v>
      </c>
    </row>
    <row r="42" spans="1:9" ht="16.5" customHeight="1">
      <c r="A42" s="8">
        <v>9</v>
      </c>
      <c r="B42" s="46">
        <v>1</v>
      </c>
      <c r="C42" s="8">
        <v>2</v>
      </c>
      <c r="D42" s="8">
        <v>1</v>
      </c>
      <c r="E42" s="24" t="s">
        <v>39</v>
      </c>
      <c r="F42" s="38" t="s">
        <v>158</v>
      </c>
      <c r="G42" s="24">
        <v>2</v>
      </c>
      <c r="H42" s="24" t="s">
        <v>260</v>
      </c>
      <c r="I42" s="22" t="s">
        <v>237</v>
      </c>
    </row>
    <row r="43" spans="1:9" ht="16.5" customHeight="1">
      <c r="A43" s="8">
        <v>9</v>
      </c>
      <c r="B43" s="46">
        <v>1</v>
      </c>
      <c r="C43" s="8">
        <v>3</v>
      </c>
      <c r="D43" s="8">
        <v>1</v>
      </c>
      <c r="E43" s="24" t="s">
        <v>39</v>
      </c>
      <c r="F43" s="38" t="s">
        <v>158</v>
      </c>
      <c r="G43" s="24">
        <v>3</v>
      </c>
      <c r="H43" s="24" t="s">
        <v>260</v>
      </c>
      <c r="I43" s="22" t="s">
        <v>237</v>
      </c>
    </row>
    <row r="44" spans="1:9" ht="18.75" customHeight="1">
      <c r="A44" s="8">
        <v>9</v>
      </c>
      <c r="B44" s="46">
        <v>1</v>
      </c>
      <c r="C44" s="8">
        <v>4</v>
      </c>
      <c r="D44" s="8">
        <v>1</v>
      </c>
      <c r="E44" s="24" t="s">
        <v>39</v>
      </c>
      <c r="F44" s="38" t="s">
        <v>158</v>
      </c>
      <c r="G44" s="24">
        <v>4</v>
      </c>
      <c r="H44" s="24" t="s">
        <v>260</v>
      </c>
      <c r="I44" s="22" t="s">
        <v>237</v>
      </c>
    </row>
    <row r="45" spans="1:9" ht="15.75" customHeight="1">
      <c r="A45" s="8">
        <v>0</v>
      </c>
      <c r="B45" s="8"/>
      <c r="C45" s="8">
        <v>1</v>
      </c>
      <c r="D45" s="8">
        <v>4</v>
      </c>
      <c r="E45" s="24" t="s">
        <v>251</v>
      </c>
      <c r="F45" s="8" t="s">
        <v>158</v>
      </c>
      <c r="G45" s="24">
        <v>1</v>
      </c>
      <c r="H45" s="24">
        <v>1</v>
      </c>
      <c r="I45" s="22">
        <v>250000</v>
      </c>
    </row>
    <row r="46" spans="1:9" ht="15.75" customHeight="1">
      <c r="A46" s="327" t="s">
        <v>291</v>
      </c>
      <c r="B46" s="328"/>
      <c r="C46" s="328"/>
      <c r="D46" s="328"/>
      <c r="E46" s="328"/>
      <c r="F46" s="328"/>
      <c r="G46" s="328"/>
      <c r="H46" s="328"/>
      <c r="I46" s="328"/>
    </row>
    <row r="47" spans="1:9" ht="15" customHeight="1">
      <c r="A47" s="419"/>
      <c r="B47" s="419"/>
      <c r="C47" s="419"/>
      <c r="D47" s="419"/>
      <c r="E47" s="419"/>
      <c r="F47" s="331"/>
      <c r="G47" s="331"/>
      <c r="H47" s="331"/>
      <c r="I47" s="331"/>
    </row>
    <row r="48" spans="1:9" ht="6.75" customHeight="1" thickBot="1">
      <c r="A48" s="331"/>
      <c r="B48" s="331"/>
      <c r="C48" s="331"/>
      <c r="D48" s="331"/>
      <c r="E48" s="331"/>
      <c r="F48" s="331"/>
      <c r="G48" s="331"/>
      <c r="H48" s="331"/>
      <c r="I48" s="331"/>
    </row>
    <row r="49" spans="1:9" ht="6" customHeight="1">
      <c r="A49" s="445"/>
      <c r="B49" s="446"/>
      <c r="C49" s="446"/>
      <c r="D49" s="446"/>
      <c r="E49" s="447"/>
      <c r="F49" s="331"/>
      <c r="G49" s="331"/>
      <c r="H49" s="331"/>
      <c r="I49" s="331"/>
    </row>
    <row r="50" spans="1:9" ht="4.5" customHeight="1" thickBot="1">
      <c r="A50" s="448"/>
      <c r="B50" s="449"/>
      <c r="C50" s="449"/>
      <c r="D50" s="449"/>
      <c r="E50" s="450"/>
      <c r="F50" s="334"/>
      <c r="G50" s="334"/>
      <c r="H50" s="334"/>
      <c r="I50" s="335"/>
    </row>
    <row r="51" spans="1:9" ht="17.25" customHeight="1">
      <c r="A51" s="113" t="s">
        <v>264</v>
      </c>
      <c r="B51" s="43"/>
      <c r="C51" s="43"/>
      <c r="D51" s="43"/>
      <c r="E51" s="43"/>
      <c r="F51" s="43"/>
      <c r="G51" s="43"/>
      <c r="H51" s="43" t="s">
        <v>261</v>
      </c>
      <c r="I51" s="114"/>
    </row>
    <row r="52" spans="1:9" ht="17.25" customHeight="1">
      <c r="A52" s="113" t="s">
        <v>265</v>
      </c>
      <c r="B52" s="43"/>
      <c r="C52" s="43"/>
      <c r="D52" s="43"/>
      <c r="E52" s="43"/>
      <c r="F52" s="43"/>
      <c r="G52" s="43"/>
      <c r="H52" s="43" t="s">
        <v>262</v>
      </c>
      <c r="I52" s="114"/>
    </row>
    <row r="53" spans="1:9" ht="16.5" customHeight="1">
      <c r="A53" s="115" t="s">
        <v>266</v>
      </c>
      <c r="B53" s="116"/>
      <c r="C53" s="116"/>
      <c r="D53" s="116"/>
      <c r="E53" s="116"/>
      <c r="F53" s="116"/>
      <c r="G53" s="116"/>
      <c r="H53" s="116" t="s">
        <v>263</v>
      </c>
      <c r="I53" s="117"/>
    </row>
    <row r="54" spans="1:9" ht="13.5">
      <c r="A54" s="354" t="s">
        <v>315</v>
      </c>
      <c r="B54" s="355"/>
      <c r="C54" s="355"/>
      <c r="D54" s="355"/>
      <c r="E54" s="355"/>
      <c r="F54" s="355"/>
      <c r="G54" s="355"/>
      <c r="H54" s="355"/>
      <c r="I54" s="356"/>
    </row>
    <row r="55" spans="1:9" ht="13.5">
      <c r="A55" s="357"/>
      <c r="B55" s="358"/>
      <c r="C55" s="358"/>
      <c r="D55" s="358"/>
      <c r="E55" s="358"/>
      <c r="F55" s="358"/>
      <c r="G55" s="358"/>
      <c r="H55" s="358"/>
      <c r="I55" s="359"/>
    </row>
  </sheetData>
  <sheetProtection/>
  <mergeCells count="21">
    <mergeCell ref="E7:I7"/>
    <mergeCell ref="B3:B7"/>
    <mergeCell ref="A46:I49"/>
    <mergeCell ref="A18:I18"/>
    <mergeCell ref="A1:I1"/>
    <mergeCell ref="A2:I2"/>
    <mergeCell ref="E4:I4"/>
    <mergeCell ref="E3:I3"/>
    <mergeCell ref="A8:D8"/>
    <mergeCell ref="E6:I6"/>
    <mergeCell ref="A22:I22"/>
    <mergeCell ref="A3:A7"/>
    <mergeCell ref="A54:I55"/>
    <mergeCell ref="A26:I26"/>
    <mergeCell ref="A13:I13"/>
    <mergeCell ref="A50:I50"/>
    <mergeCell ref="E5:I5"/>
    <mergeCell ref="D3:D7"/>
    <mergeCell ref="A32:I32"/>
    <mergeCell ref="A40:I40"/>
    <mergeCell ref="C3:C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A49" sqref="A49:E50"/>
    </sheetView>
  </sheetViews>
  <sheetFormatPr defaultColWidth="11.421875" defaultRowHeight="12.75"/>
  <cols>
    <col min="1" max="1" width="5.421875" style="7" customWidth="1"/>
    <col min="2" max="2" width="5.8515625" style="7" customWidth="1"/>
    <col min="3" max="4" width="5.421875" style="7" customWidth="1"/>
    <col min="5" max="5" width="23.8515625" style="7" customWidth="1"/>
    <col min="6" max="6" width="12.421875" style="7" customWidth="1"/>
    <col min="7" max="8" width="11.421875" style="7" customWidth="1"/>
    <col min="9" max="9" width="13.7109375" style="7" customWidth="1"/>
    <col min="10" max="16384" width="11.421875" style="7" customWidth="1"/>
  </cols>
  <sheetData>
    <row r="1" spans="1:9" ht="20.25" customHeight="1">
      <c r="A1" s="162" t="s">
        <v>253</v>
      </c>
      <c r="B1" s="163"/>
      <c r="C1" s="163"/>
      <c r="D1" s="163"/>
      <c r="E1" s="163"/>
      <c r="F1" s="163"/>
      <c r="G1" s="163"/>
      <c r="H1" s="163"/>
      <c r="I1" s="164"/>
    </row>
    <row r="2" spans="1:9" ht="19.5" customHeight="1" thickBot="1">
      <c r="A2" s="165" t="s">
        <v>313</v>
      </c>
      <c r="B2" s="166"/>
      <c r="C2" s="166"/>
      <c r="D2" s="166"/>
      <c r="E2" s="166"/>
      <c r="F2" s="166"/>
      <c r="G2" s="166"/>
      <c r="H2" s="166"/>
      <c r="I2" s="167"/>
    </row>
    <row r="3" spans="1:9" ht="19.5" customHeight="1">
      <c r="A3" s="381" t="s">
        <v>191</v>
      </c>
      <c r="B3" s="377" t="s">
        <v>61</v>
      </c>
      <c r="C3" s="371" t="s">
        <v>33</v>
      </c>
      <c r="D3" s="374" t="s">
        <v>9</v>
      </c>
      <c r="E3" s="233"/>
      <c r="F3" s="233"/>
      <c r="G3" s="233"/>
      <c r="H3" s="233"/>
      <c r="I3" s="380"/>
    </row>
    <row r="4" spans="1:9" ht="15" customHeight="1">
      <c r="A4" s="382"/>
      <c r="B4" s="378"/>
      <c r="C4" s="372"/>
      <c r="D4" s="375"/>
      <c r="E4" s="380" t="s">
        <v>192</v>
      </c>
      <c r="F4" s="325"/>
      <c r="G4" s="325"/>
      <c r="H4" s="325"/>
      <c r="I4" s="325"/>
    </row>
    <row r="5" spans="1:9" ht="14.25" customHeight="1">
      <c r="A5" s="382"/>
      <c r="B5" s="378"/>
      <c r="C5" s="372"/>
      <c r="D5" s="375"/>
      <c r="E5" s="380" t="s">
        <v>195</v>
      </c>
      <c r="F5" s="325"/>
      <c r="G5" s="325"/>
      <c r="H5" s="325"/>
      <c r="I5" s="325"/>
    </row>
    <row r="6" spans="1:9" ht="15" customHeight="1">
      <c r="A6" s="382"/>
      <c r="B6" s="378"/>
      <c r="C6" s="372"/>
      <c r="D6" s="375"/>
      <c r="E6" s="380"/>
      <c r="F6" s="325"/>
      <c r="G6" s="325"/>
      <c r="H6" s="325"/>
      <c r="I6" s="325"/>
    </row>
    <row r="7" spans="1:9" ht="12" customHeight="1" thickBot="1">
      <c r="A7" s="383"/>
      <c r="B7" s="379"/>
      <c r="C7" s="373" t="s">
        <v>10</v>
      </c>
      <c r="D7" s="376" t="s">
        <v>11</v>
      </c>
      <c r="E7" s="346"/>
      <c r="F7" s="346"/>
      <c r="G7" s="346"/>
      <c r="H7" s="346"/>
      <c r="I7" s="384"/>
    </row>
    <row r="8" spans="1:9" ht="30.75" customHeight="1" thickBot="1">
      <c r="A8" s="235" t="s">
        <v>12</v>
      </c>
      <c r="B8" s="236"/>
      <c r="C8" s="236"/>
      <c r="D8" s="236"/>
      <c r="E8" s="141" t="s">
        <v>191</v>
      </c>
      <c r="F8" s="142" t="s">
        <v>61</v>
      </c>
      <c r="G8" s="141" t="s">
        <v>33</v>
      </c>
      <c r="H8" s="143" t="s">
        <v>37</v>
      </c>
      <c r="I8" s="144" t="s">
        <v>252</v>
      </c>
    </row>
    <row r="9" spans="1:9" ht="13.5">
      <c r="A9" s="8">
        <v>1</v>
      </c>
      <c r="B9" s="8">
        <v>2</v>
      </c>
      <c r="C9" s="8">
        <v>1</v>
      </c>
      <c r="D9" s="8">
        <v>1</v>
      </c>
      <c r="E9" s="38" t="s">
        <v>34</v>
      </c>
      <c r="F9" s="8" t="s">
        <v>196</v>
      </c>
      <c r="G9" s="8">
        <v>1</v>
      </c>
      <c r="H9" s="8">
        <v>1</v>
      </c>
      <c r="I9" s="22">
        <v>52802</v>
      </c>
    </row>
    <row r="10" spans="1:9" ht="13.5">
      <c r="A10" s="8">
        <v>1</v>
      </c>
      <c r="B10" s="8">
        <v>2</v>
      </c>
      <c r="C10" s="8">
        <v>2</v>
      </c>
      <c r="D10" s="8">
        <v>1</v>
      </c>
      <c r="E10" s="38" t="s">
        <v>34</v>
      </c>
      <c r="F10" s="8" t="s">
        <v>196</v>
      </c>
      <c r="G10" s="24">
        <v>2</v>
      </c>
      <c r="H10" s="8">
        <v>1</v>
      </c>
      <c r="I10" s="22">
        <v>39636</v>
      </c>
    </row>
    <row r="11" spans="1:9" ht="13.5">
      <c r="A11" s="8">
        <v>1</v>
      </c>
      <c r="B11" s="8">
        <v>2</v>
      </c>
      <c r="C11" s="8">
        <v>3</v>
      </c>
      <c r="D11" s="8">
        <v>1</v>
      </c>
      <c r="E11" s="38" t="s">
        <v>34</v>
      </c>
      <c r="F11" s="8" t="s">
        <v>196</v>
      </c>
      <c r="G11" s="24">
        <v>3</v>
      </c>
      <c r="H11" s="8">
        <v>1</v>
      </c>
      <c r="I11" s="22">
        <v>19953</v>
      </c>
    </row>
    <row r="12" spans="1:9" ht="13.5">
      <c r="A12" s="8">
        <v>1</v>
      </c>
      <c r="B12" s="8">
        <v>2</v>
      </c>
      <c r="C12" s="8">
        <v>4</v>
      </c>
      <c r="D12" s="8">
        <v>1</v>
      </c>
      <c r="E12" s="38" t="s">
        <v>34</v>
      </c>
      <c r="F12" s="8" t="s">
        <v>196</v>
      </c>
      <c r="G12" s="24">
        <v>4</v>
      </c>
      <c r="H12" s="8">
        <v>1</v>
      </c>
      <c r="I12" s="22">
        <v>9149</v>
      </c>
    </row>
    <row r="13" spans="1:9" ht="6" customHeight="1">
      <c r="A13" s="200"/>
      <c r="B13" s="200"/>
      <c r="C13" s="200"/>
      <c r="D13" s="200"/>
      <c r="E13" s="200"/>
      <c r="F13" s="200"/>
      <c r="G13" s="200"/>
      <c r="H13" s="200"/>
      <c r="I13" s="200"/>
    </row>
    <row r="14" spans="1:9" ht="13.5">
      <c r="A14" s="8">
        <v>2</v>
      </c>
      <c r="B14" s="8">
        <v>2</v>
      </c>
      <c r="C14" s="8">
        <v>1</v>
      </c>
      <c r="D14" s="8">
        <v>1</v>
      </c>
      <c r="E14" s="38" t="s">
        <v>35</v>
      </c>
      <c r="F14" s="8" t="s">
        <v>196</v>
      </c>
      <c r="G14" s="8">
        <v>1</v>
      </c>
      <c r="H14" s="8">
        <v>1</v>
      </c>
      <c r="I14" s="22">
        <v>36961</v>
      </c>
    </row>
    <row r="15" spans="1:9" ht="13.5">
      <c r="A15" s="8">
        <v>2</v>
      </c>
      <c r="B15" s="8">
        <v>2</v>
      </c>
      <c r="C15" s="8">
        <v>2</v>
      </c>
      <c r="D15" s="8">
        <v>1</v>
      </c>
      <c r="E15" s="38" t="s">
        <v>35</v>
      </c>
      <c r="F15" s="8" t="s">
        <v>196</v>
      </c>
      <c r="G15" s="24">
        <v>2</v>
      </c>
      <c r="H15" s="8">
        <v>1</v>
      </c>
      <c r="I15" s="22">
        <v>27745</v>
      </c>
    </row>
    <row r="16" spans="1:9" ht="13.5">
      <c r="A16" s="8">
        <v>2</v>
      </c>
      <c r="B16" s="8">
        <v>2</v>
      </c>
      <c r="C16" s="8">
        <v>3</v>
      </c>
      <c r="D16" s="8">
        <v>1</v>
      </c>
      <c r="E16" s="38" t="s">
        <v>35</v>
      </c>
      <c r="F16" s="8" t="s">
        <v>196</v>
      </c>
      <c r="G16" s="24">
        <v>3</v>
      </c>
      <c r="H16" s="8">
        <v>1</v>
      </c>
      <c r="I16" s="22">
        <v>13967</v>
      </c>
    </row>
    <row r="17" spans="1:9" ht="13.5">
      <c r="A17" s="8">
        <v>2</v>
      </c>
      <c r="B17" s="8">
        <v>2</v>
      </c>
      <c r="C17" s="8">
        <v>4</v>
      </c>
      <c r="D17" s="8">
        <v>1</v>
      </c>
      <c r="E17" s="38" t="s">
        <v>35</v>
      </c>
      <c r="F17" s="8" t="s">
        <v>196</v>
      </c>
      <c r="G17" s="24">
        <v>4</v>
      </c>
      <c r="H17" s="8">
        <v>1</v>
      </c>
      <c r="I17" s="22">
        <v>6404</v>
      </c>
    </row>
    <row r="18" spans="1:9" ht="6" customHeight="1">
      <c r="A18" s="200"/>
      <c r="B18" s="200"/>
      <c r="C18" s="200"/>
      <c r="D18" s="200"/>
      <c r="E18" s="200"/>
      <c r="F18" s="200"/>
      <c r="G18" s="200"/>
      <c r="H18" s="200"/>
      <c r="I18" s="200"/>
    </row>
    <row r="19" spans="1:9" ht="13.5">
      <c r="A19" s="8">
        <v>3</v>
      </c>
      <c r="B19" s="8">
        <v>2</v>
      </c>
      <c r="C19" s="8">
        <v>1</v>
      </c>
      <c r="D19" s="8">
        <v>1</v>
      </c>
      <c r="E19" s="38" t="s">
        <v>193</v>
      </c>
      <c r="F19" s="8" t="s">
        <v>196</v>
      </c>
      <c r="G19" s="24">
        <v>1</v>
      </c>
      <c r="H19" s="8">
        <v>1</v>
      </c>
      <c r="I19" s="22">
        <v>20450</v>
      </c>
    </row>
    <row r="20" spans="1:9" ht="13.5">
      <c r="A20" s="8">
        <v>3</v>
      </c>
      <c r="B20" s="8">
        <v>2</v>
      </c>
      <c r="C20" s="8">
        <v>2</v>
      </c>
      <c r="D20" s="8">
        <v>1</v>
      </c>
      <c r="E20" s="38" t="s">
        <v>193</v>
      </c>
      <c r="F20" s="8" t="s">
        <v>196</v>
      </c>
      <c r="G20" s="24">
        <v>2</v>
      </c>
      <c r="H20" s="8">
        <v>1</v>
      </c>
      <c r="I20" s="22">
        <v>17972</v>
      </c>
    </row>
    <row r="21" spans="1:9" ht="13.5">
      <c r="A21" s="8">
        <v>3</v>
      </c>
      <c r="B21" s="8">
        <v>2</v>
      </c>
      <c r="C21" s="8">
        <v>3</v>
      </c>
      <c r="D21" s="8">
        <v>1</v>
      </c>
      <c r="E21" s="38" t="s">
        <v>193</v>
      </c>
      <c r="F21" s="8" t="s">
        <v>196</v>
      </c>
      <c r="G21" s="24">
        <v>3</v>
      </c>
      <c r="H21" s="8">
        <v>1</v>
      </c>
      <c r="I21" s="22">
        <v>17972</v>
      </c>
    </row>
    <row r="22" spans="1:9" ht="6" customHeight="1">
      <c r="A22" s="385"/>
      <c r="B22" s="386"/>
      <c r="C22" s="386"/>
      <c r="D22" s="386"/>
      <c r="E22" s="386"/>
      <c r="F22" s="386"/>
      <c r="G22" s="386"/>
      <c r="H22" s="386"/>
      <c r="I22" s="387"/>
    </row>
    <row r="23" spans="1:9" ht="13.5">
      <c r="A23" s="8">
        <v>5</v>
      </c>
      <c r="B23" s="8">
        <v>2</v>
      </c>
      <c r="C23" s="8">
        <v>1</v>
      </c>
      <c r="D23" s="8">
        <v>1</v>
      </c>
      <c r="E23" s="39" t="s">
        <v>194</v>
      </c>
      <c r="F23" s="8" t="s">
        <v>196</v>
      </c>
      <c r="G23" s="24">
        <v>1</v>
      </c>
      <c r="H23" s="8">
        <v>1</v>
      </c>
      <c r="I23" s="22">
        <v>118761</v>
      </c>
    </row>
    <row r="24" spans="1:9" ht="13.5">
      <c r="A24" s="8">
        <v>5</v>
      </c>
      <c r="B24" s="8">
        <v>2</v>
      </c>
      <c r="C24" s="8">
        <v>2</v>
      </c>
      <c r="D24" s="8">
        <v>1</v>
      </c>
      <c r="E24" s="39" t="s">
        <v>194</v>
      </c>
      <c r="F24" s="8" t="s">
        <v>196</v>
      </c>
      <c r="G24" s="24">
        <v>2</v>
      </c>
      <c r="H24" s="8">
        <v>1</v>
      </c>
      <c r="I24" s="22">
        <v>100000</v>
      </c>
    </row>
    <row r="25" spans="1:9" ht="13.5">
      <c r="A25" s="8">
        <v>5</v>
      </c>
      <c r="B25" s="8">
        <v>2</v>
      </c>
      <c r="C25" s="8">
        <v>3</v>
      </c>
      <c r="D25" s="8">
        <v>1</v>
      </c>
      <c r="E25" s="39" t="s">
        <v>194</v>
      </c>
      <c r="F25" s="8" t="s">
        <v>196</v>
      </c>
      <c r="G25" s="24">
        <v>3</v>
      </c>
      <c r="H25" s="8">
        <v>1</v>
      </c>
      <c r="I25" s="22">
        <v>20963</v>
      </c>
    </row>
    <row r="26" spans="1:10" ht="6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6"/>
    </row>
    <row r="27" spans="1:9" ht="13.5">
      <c r="A27" s="38">
        <v>7</v>
      </c>
      <c r="B27" s="38">
        <v>2</v>
      </c>
      <c r="C27" s="38">
        <v>1</v>
      </c>
      <c r="D27" s="38">
        <v>1</v>
      </c>
      <c r="E27" s="39" t="s">
        <v>36</v>
      </c>
      <c r="F27" s="8" t="s">
        <v>196</v>
      </c>
      <c r="G27" s="39">
        <v>1</v>
      </c>
      <c r="H27" s="38">
        <v>1</v>
      </c>
      <c r="I27" s="22">
        <v>7319</v>
      </c>
    </row>
    <row r="28" spans="1:9" ht="13.5">
      <c r="A28" s="38">
        <v>7</v>
      </c>
      <c r="B28" s="38">
        <v>2</v>
      </c>
      <c r="C28" s="38">
        <v>2</v>
      </c>
      <c r="D28" s="38">
        <v>1</v>
      </c>
      <c r="E28" s="39" t="s">
        <v>36</v>
      </c>
      <c r="F28" s="8" t="s">
        <v>196</v>
      </c>
      <c r="G28" s="39">
        <v>2</v>
      </c>
      <c r="H28" s="38">
        <v>1</v>
      </c>
      <c r="I28" s="22">
        <v>5855</v>
      </c>
    </row>
    <row r="29" spans="1:9" ht="13.5">
      <c r="A29" s="38">
        <v>7</v>
      </c>
      <c r="B29" s="38">
        <v>2</v>
      </c>
      <c r="C29" s="38">
        <v>3</v>
      </c>
      <c r="D29" s="38">
        <v>1</v>
      </c>
      <c r="E29" s="39" t="s">
        <v>36</v>
      </c>
      <c r="F29" s="8" t="s">
        <v>196</v>
      </c>
      <c r="G29" s="39">
        <v>3</v>
      </c>
      <c r="H29" s="38">
        <v>1</v>
      </c>
      <c r="I29" s="22">
        <v>4684</v>
      </c>
    </row>
    <row r="30" spans="1:9" ht="13.5">
      <c r="A30" s="38">
        <v>7</v>
      </c>
      <c r="B30" s="38">
        <v>2</v>
      </c>
      <c r="C30" s="38">
        <v>4</v>
      </c>
      <c r="D30" s="38">
        <v>1</v>
      </c>
      <c r="E30" s="39" t="s">
        <v>36</v>
      </c>
      <c r="F30" s="8" t="s">
        <v>196</v>
      </c>
      <c r="G30" s="39">
        <v>4</v>
      </c>
      <c r="H30" s="38">
        <v>1</v>
      </c>
      <c r="I30" s="22">
        <v>3747</v>
      </c>
    </row>
    <row r="31" spans="1:9" ht="13.5">
      <c r="A31" s="38">
        <v>7</v>
      </c>
      <c r="B31" s="38">
        <v>2</v>
      </c>
      <c r="C31" s="38">
        <v>5</v>
      </c>
      <c r="D31" s="38">
        <v>1</v>
      </c>
      <c r="E31" s="39" t="s">
        <v>36</v>
      </c>
      <c r="F31" s="8" t="s">
        <v>196</v>
      </c>
      <c r="G31" s="39">
        <v>5</v>
      </c>
      <c r="H31" s="38">
        <v>1</v>
      </c>
      <c r="I31" s="22">
        <v>2500</v>
      </c>
    </row>
    <row r="32" spans="1:9" ht="6" customHeight="1">
      <c r="A32" s="360"/>
      <c r="B32" s="360"/>
      <c r="C32" s="360"/>
      <c r="D32" s="360"/>
      <c r="E32" s="360"/>
      <c r="F32" s="360"/>
      <c r="G32" s="360"/>
      <c r="H32" s="360"/>
      <c r="I32" s="360"/>
    </row>
    <row r="33" spans="1:9" ht="13.5">
      <c r="A33" s="8">
        <v>8</v>
      </c>
      <c r="B33" s="8">
        <v>2</v>
      </c>
      <c r="C33" s="8">
        <v>1</v>
      </c>
      <c r="D33" s="8">
        <v>1</v>
      </c>
      <c r="E33" s="39" t="s">
        <v>38</v>
      </c>
      <c r="F33" s="8" t="s">
        <v>196</v>
      </c>
      <c r="G33" s="24">
        <v>1</v>
      </c>
      <c r="H33" s="8">
        <v>1</v>
      </c>
      <c r="I33" s="22">
        <v>1571</v>
      </c>
    </row>
    <row r="34" spans="1:9" ht="13.5">
      <c r="A34" s="8">
        <v>8</v>
      </c>
      <c r="B34" s="8">
        <v>2</v>
      </c>
      <c r="C34" s="8">
        <v>2</v>
      </c>
      <c r="D34" s="8">
        <v>1</v>
      </c>
      <c r="E34" s="39" t="s">
        <v>38</v>
      </c>
      <c r="F34" s="8" t="s">
        <v>196</v>
      </c>
      <c r="G34" s="24">
        <v>2</v>
      </c>
      <c r="H34" s="8">
        <v>1</v>
      </c>
      <c r="I34" s="22">
        <v>1284</v>
      </c>
    </row>
    <row r="35" spans="1:9" ht="13.5">
      <c r="A35" s="8">
        <v>8</v>
      </c>
      <c r="B35" s="8">
        <v>2</v>
      </c>
      <c r="C35" s="8">
        <v>3</v>
      </c>
      <c r="D35" s="8">
        <v>1</v>
      </c>
      <c r="E35" s="39" t="s">
        <v>38</v>
      </c>
      <c r="F35" s="8" t="s">
        <v>196</v>
      </c>
      <c r="G35" s="24">
        <v>3</v>
      </c>
      <c r="H35" s="8">
        <v>1</v>
      </c>
      <c r="I35" s="22">
        <v>1114</v>
      </c>
    </row>
    <row r="36" spans="1:9" ht="13.5">
      <c r="A36" s="8">
        <v>8</v>
      </c>
      <c r="B36" s="8">
        <v>2</v>
      </c>
      <c r="C36" s="8">
        <v>4</v>
      </c>
      <c r="D36" s="8">
        <v>1</v>
      </c>
      <c r="E36" s="39" t="s">
        <v>38</v>
      </c>
      <c r="F36" s="8" t="s">
        <v>196</v>
      </c>
      <c r="G36" s="24">
        <v>4</v>
      </c>
      <c r="H36" s="8">
        <v>1</v>
      </c>
      <c r="I36" s="22">
        <v>395</v>
      </c>
    </row>
    <row r="37" spans="1:9" ht="13.5">
      <c r="A37" s="8">
        <v>8</v>
      </c>
      <c r="B37" s="8">
        <v>2</v>
      </c>
      <c r="C37" s="8">
        <v>5</v>
      </c>
      <c r="D37" s="8">
        <v>1</v>
      </c>
      <c r="E37" s="39" t="s">
        <v>38</v>
      </c>
      <c r="F37" s="8" t="s">
        <v>196</v>
      </c>
      <c r="G37" s="24">
        <v>5</v>
      </c>
      <c r="H37" s="8">
        <v>1</v>
      </c>
      <c r="I37" s="22">
        <v>250</v>
      </c>
    </row>
    <row r="38" spans="1:9" ht="13.5">
      <c r="A38" s="8">
        <v>8</v>
      </c>
      <c r="B38" s="8">
        <v>2</v>
      </c>
      <c r="C38" s="8">
        <v>6</v>
      </c>
      <c r="D38" s="8">
        <v>1</v>
      </c>
      <c r="E38" s="39" t="s">
        <v>38</v>
      </c>
      <c r="F38" s="8" t="s">
        <v>196</v>
      </c>
      <c r="G38" s="24">
        <v>6</v>
      </c>
      <c r="H38" s="8">
        <v>1</v>
      </c>
      <c r="I38" s="22">
        <v>100</v>
      </c>
    </row>
    <row r="39" spans="1:9" ht="13.5">
      <c r="A39" s="8">
        <v>8</v>
      </c>
      <c r="B39" s="8">
        <v>2</v>
      </c>
      <c r="C39" s="8">
        <v>7</v>
      </c>
      <c r="D39" s="8">
        <v>1</v>
      </c>
      <c r="E39" s="39" t="s">
        <v>38</v>
      </c>
      <c r="F39" s="8" t="s">
        <v>196</v>
      </c>
      <c r="G39" s="24">
        <v>7</v>
      </c>
      <c r="H39" s="8">
        <v>1</v>
      </c>
      <c r="I39" s="22">
        <v>75</v>
      </c>
    </row>
    <row r="40" spans="1:9" ht="6.75" customHeight="1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3.5">
      <c r="A41" s="8">
        <v>9</v>
      </c>
      <c r="B41" s="8">
        <v>2</v>
      </c>
      <c r="C41" s="8">
        <v>1</v>
      </c>
      <c r="D41" s="8">
        <v>1</v>
      </c>
      <c r="E41" s="24" t="s">
        <v>39</v>
      </c>
      <c r="F41" s="8" t="s">
        <v>196</v>
      </c>
      <c r="G41" s="24">
        <v>1</v>
      </c>
      <c r="H41" s="8" t="s">
        <v>260</v>
      </c>
      <c r="I41" s="22" t="s">
        <v>237</v>
      </c>
    </row>
    <row r="42" spans="1:9" ht="13.5">
      <c r="A42" s="8">
        <v>9</v>
      </c>
      <c r="B42" s="8">
        <v>2</v>
      </c>
      <c r="C42" s="8">
        <v>2</v>
      </c>
      <c r="D42" s="8">
        <v>1</v>
      </c>
      <c r="E42" s="24" t="s">
        <v>39</v>
      </c>
      <c r="F42" s="8" t="s">
        <v>196</v>
      </c>
      <c r="G42" s="24">
        <v>2</v>
      </c>
      <c r="H42" s="8" t="s">
        <v>260</v>
      </c>
      <c r="I42" s="22" t="s">
        <v>237</v>
      </c>
    </row>
    <row r="43" spans="1:9" ht="13.5">
      <c r="A43" s="8">
        <v>9</v>
      </c>
      <c r="B43" s="8">
        <v>2</v>
      </c>
      <c r="C43" s="8">
        <v>3</v>
      </c>
      <c r="D43" s="8">
        <v>1</v>
      </c>
      <c r="E43" s="24" t="s">
        <v>39</v>
      </c>
      <c r="F43" s="8" t="s">
        <v>196</v>
      </c>
      <c r="G43" s="24">
        <v>3</v>
      </c>
      <c r="H43" s="8" t="s">
        <v>260</v>
      </c>
      <c r="I43" s="22" t="s">
        <v>237</v>
      </c>
    </row>
    <row r="44" spans="1:9" ht="13.5">
      <c r="A44" s="8">
        <v>9</v>
      </c>
      <c r="B44" s="8">
        <v>2</v>
      </c>
      <c r="C44" s="8">
        <v>4</v>
      </c>
      <c r="D44" s="8">
        <v>1</v>
      </c>
      <c r="E44" s="24" t="s">
        <v>39</v>
      </c>
      <c r="F44" s="8" t="s">
        <v>196</v>
      </c>
      <c r="G44" s="24">
        <v>4</v>
      </c>
      <c r="H44" s="8" t="s">
        <v>260</v>
      </c>
      <c r="I44" s="22" t="s">
        <v>237</v>
      </c>
    </row>
    <row r="45" spans="1:9" ht="13.5">
      <c r="A45" s="8">
        <v>0</v>
      </c>
      <c r="B45" s="8">
        <v>2</v>
      </c>
      <c r="C45" s="8">
        <v>1</v>
      </c>
      <c r="D45" s="8">
        <v>5</v>
      </c>
      <c r="E45" s="24" t="s">
        <v>251</v>
      </c>
      <c r="F45" s="8" t="s">
        <v>196</v>
      </c>
      <c r="G45" s="24">
        <v>1</v>
      </c>
      <c r="H45" s="8">
        <v>1</v>
      </c>
      <c r="I45" s="22">
        <v>250000</v>
      </c>
    </row>
    <row r="46" spans="1:9" ht="14.25" customHeight="1">
      <c r="A46" s="327" t="s">
        <v>291</v>
      </c>
      <c r="B46" s="328"/>
      <c r="C46" s="328"/>
      <c r="D46" s="328"/>
      <c r="E46" s="328"/>
      <c r="F46" s="328"/>
      <c r="G46" s="328"/>
      <c r="H46" s="328"/>
      <c r="I46" s="328"/>
    </row>
    <row r="47" spans="1:9" ht="13.5" customHeight="1">
      <c r="A47" s="419"/>
      <c r="B47" s="419"/>
      <c r="C47" s="419"/>
      <c r="D47" s="419"/>
      <c r="E47" s="419"/>
      <c r="F47" s="331"/>
      <c r="G47" s="331"/>
      <c r="H47" s="331"/>
      <c r="I47" s="331"/>
    </row>
    <row r="48" spans="1:9" ht="6.75" customHeight="1" thickBot="1">
      <c r="A48" s="331"/>
      <c r="B48" s="331"/>
      <c r="C48" s="331"/>
      <c r="D48" s="331"/>
      <c r="E48" s="331"/>
      <c r="F48" s="331"/>
      <c r="G48" s="331"/>
      <c r="H48" s="331"/>
      <c r="I48" s="331"/>
    </row>
    <row r="49" spans="1:9" ht="13.5" customHeight="1">
      <c r="A49" s="445"/>
      <c r="B49" s="446"/>
      <c r="C49" s="446"/>
      <c r="D49" s="446"/>
      <c r="E49" s="447"/>
      <c r="F49" s="331"/>
      <c r="G49" s="331"/>
      <c r="H49" s="331"/>
      <c r="I49" s="331"/>
    </row>
    <row r="50" spans="1:9" ht="6" customHeight="1" thickBot="1">
      <c r="A50" s="448"/>
      <c r="B50" s="449"/>
      <c r="C50" s="449"/>
      <c r="D50" s="449"/>
      <c r="E50" s="450"/>
      <c r="F50" s="334"/>
      <c r="G50" s="334"/>
      <c r="H50" s="334"/>
      <c r="I50" s="335"/>
    </row>
    <row r="51" spans="1:9" ht="14.25">
      <c r="A51" s="113" t="s">
        <v>264</v>
      </c>
      <c r="B51" s="43"/>
      <c r="C51" s="43"/>
      <c r="D51" s="43"/>
      <c r="E51" s="43"/>
      <c r="F51" s="43"/>
      <c r="G51" s="43"/>
      <c r="H51" s="43" t="s">
        <v>261</v>
      </c>
      <c r="I51" s="114"/>
    </row>
    <row r="52" spans="1:9" ht="14.25">
      <c r="A52" s="113" t="s">
        <v>285</v>
      </c>
      <c r="B52" s="43"/>
      <c r="C52" s="43"/>
      <c r="D52" s="43"/>
      <c r="E52" s="43"/>
      <c r="F52" s="43"/>
      <c r="G52" s="43"/>
      <c r="H52" s="43" t="s">
        <v>262</v>
      </c>
      <c r="I52" s="114"/>
    </row>
    <row r="53" spans="1:9" ht="14.25">
      <c r="A53" s="115" t="s">
        <v>286</v>
      </c>
      <c r="B53" s="116"/>
      <c r="C53" s="116"/>
      <c r="D53" s="116"/>
      <c r="E53" s="116"/>
      <c r="F53" s="116"/>
      <c r="G53" s="116"/>
      <c r="H53" s="116" t="s">
        <v>263</v>
      </c>
      <c r="I53" s="117"/>
    </row>
  </sheetData>
  <sheetProtection/>
  <mergeCells count="20">
    <mergeCell ref="A50:I50"/>
    <mergeCell ref="A32:I32"/>
    <mergeCell ref="A40:I40"/>
    <mergeCell ref="A46:I49"/>
    <mergeCell ref="A26:I26"/>
    <mergeCell ref="A13:I13"/>
    <mergeCell ref="A22:I22"/>
    <mergeCell ref="A1:I1"/>
    <mergeCell ref="A2:I2"/>
    <mergeCell ref="E3:I3"/>
    <mergeCell ref="E4:I4"/>
    <mergeCell ref="A3:A7"/>
    <mergeCell ref="E7:I7"/>
    <mergeCell ref="E6:I6"/>
    <mergeCell ref="A8:D8"/>
    <mergeCell ref="A18:I18"/>
    <mergeCell ref="C3:C7"/>
    <mergeCell ref="D3:D7"/>
    <mergeCell ref="B3:B7"/>
    <mergeCell ref="E5:I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Flor Maria Gonzalez Ramos</cp:lastModifiedBy>
  <cp:lastPrinted>2022-12-14T22:52:05Z</cp:lastPrinted>
  <dcterms:created xsi:type="dcterms:W3CDTF">2008-08-20T17:00:06Z</dcterms:created>
  <dcterms:modified xsi:type="dcterms:W3CDTF">2022-12-14T22:53:56Z</dcterms:modified>
  <cp:category/>
  <cp:version/>
  <cp:contentType/>
  <cp:contentStatus/>
</cp:coreProperties>
</file>